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12" windowWidth="9444" windowHeight="453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A27" i="1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B46"/>
  <c r="B47" s="1"/>
  <c r="B48" s="1"/>
  <c r="B49" s="1"/>
  <c r="B50" s="1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O23"/>
  <c r="O24" s="1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X10"/>
  <c r="W10"/>
  <c r="X9"/>
  <c r="W9"/>
  <c r="X8"/>
  <c r="W8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B24"/>
  <c r="B23"/>
  <c r="C4"/>
  <c r="H22" s="1"/>
  <c r="D4"/>
  <c r="U23" l="1"/>
  <c r="C8"/>
  <c r="L8" s="1"/>
  <c r="C9"/>
  <c r="L9" s="1"/>
  <c r="C10"/>
  <c r="L10" s="1"/>
  <c r="E10"/>
  <c r="D11"/>
  <c r="C12"/>
  <c r="L12" s="1"/>
  <c r="E12"/>
  <c r="D13"/>
  <c r="C14"/>
  <c r="L14" s="1"/>
  <c r="E14"/>
  <c r="D15"/>
  <c r="C16"/>
  <c r="L16" s="1"/>
  <c r="E16"/>
  <c r="D17"/>
  <c r="C18"/>
  <c r="L18" s="1"/>
  <c r="E18"/>
  <c r="D19"/>
  <c r="C20"/>
  <c r="L20" s="1"/>
  <c r="E20"/>
  <c r="D21"/>
  <c r="C22"/>
  <c r="L22" s="1"/>
  <c r="E22"/>
  <c r="F11"/>
  <c r="F12"/>
  <c r="H12"/>
  <c r="G13"/>
  <c r="I13"/>
  <c r="G14"/>
  <c r="I14"/>
  <c r="G15"/>
  <c r="I15"/>
  <c r="G16"/>
  <c r="I16"/>
  <c r="G17"/>
  <c r="I17"/>
  <c r="G18"/>
  <c r="I18"/>
  <c r="G19"/>
  <c r="I19"/>
  <c r="G20"/>
  <c r="I20"/>
  <c r="G21"/>
  <c r="I21"/>
  <c r="G22"/>
  <c r="I22"/>
  <c r="C23"/>
  <c r="L23" s="1"/>
  <c r="E23"/>
  <c r="G23"/>
  <c r="I23"/>
  <c r="D24"/>
  <c r="F24"/>
  <c r="H24"/>
  <c r="K23"/>
  <c r="K24"/>
  <c r="P8"/>
  <c r="Y8" s="1"/>
  <c r="P9"/>
  <c r="Y9" s="1"/>
  <c r="R9"/>
  <c r="P11"/>
  <c r="P13"/>
  <c r="P15"/>
  <c r="P17"/>
  <c r="P19"/>
  <c r="P21"/>
  <c r="P23"/>
  <c r="Q11"/>
  <c r="Q13"/>
  <c r="Q15"/>
  <c r="Q17"/>
  <c r="Q19"/>
  <c r="Q21"/>
  <c r="Q23"/>
  <c r="R11"/>
  <c r="R13"/>
  <c r="R15"/>
  <c r="R17"/>
  <c r="R19"/>
  <c r="R21"/>
  <c r="R23"/>
  <c r="S11"/>
  <c r="S13"/>
  <c r="S15"/>
  <c r="S17"/>
  <c r="S19"/>
  <c r="S21"/>
  <c r="S23"/>
  <c r="T12"/>
  <c r="T14"/>
  <c r="T16"/>
  <c r="T18"/>
  <c r="T20"/>
  <c r="T22"/>
  <c r="T24"/>
  <c r="U12"/>
  <c r="U14"/>
  <c r="U16"/>
  <c r="U18"/>
  <c r="U20"/>
  <c r="U22"/>
  <c r="U24"/>
  <c r="V13"/>
  <c r="V15"/>
  <c r="V17"/>
  <c r="V19"/>
  <c r="V21"/>
  <c r="V23"/>
  <c r="D8"/>
  <c r="E9"/>
  <c r="D9"/>
  <c r="D10"/>
  <c r="C11"/>
  <c r="L11" s="1"/>
  <c r="E11"/>
  <c r="D12"/>
  <c r="C13"/>
  <c r="L13" s="1"/>
  <c r="E13"/>
  <c r="D14"/>
  <c r="C15"/>
  <c r="L15" s="1"/>
  <c r="E15"/>
  <c r="D16"/>
  <c r="C17"/>
  <c r="L17" s="1"/>
  <c r="E17"/>
  <c r="D18"/>
  <c r="C19"/>
  <c r="L19" s="1"/>
  <c r="E19"/>
  <c r="D20"/>
  <c r="C21"/>
  <c r="L21" s="1"/>
  <c r="E21"/>
  <c r="D22"/>
  <c r="F10"/>
  <c r="G11"/>
  <c r="G12"/>
  <c r="F13"/>
  <c r="H13"/>
  <c r="F14"/>
  <c r="H14"/>
  <c r="F15"/>
  <c r="H15"/>
  <c r="F16"/>
  <c r="H16"/>
  <c r="F17"/>
  <c r="H17"/>
  <c r="F18"/>
  <c r="H18"/>
  <c r="F19"/>
  <c r="H19"/>
  <c r="F20"/>
  <c r="H20"/>
  <c r="F21"/>
  <c r="H21"/>
  <c r="F22"/>
  <c r="B25"/>
  <c r="D23"/>
  <c r="F23"/>
  <c r="H23"/>
  <c r="C24"/>
  <c r="L24" s="1"/>
  <c r="E24"/>
  <c r="G24"/>
  <c r="I24"/>
  <c r="J23"/>
  <c r="J24"/>
  <c r="Q8"/>
  <c r="Q9"/>
  <c r="P10"/>
  <c r="P12"/>
  <c r="P14"/>
  <c r="P16"/>
  <c r="P18"/>
  <c r="P20"/>
  <c r="P22"/>
  <c r="P24"/>
  <c r="Q10"/>
  <c r="Q12"/>
  <c r="Q14"/>
  <c r="Q16"/>
  <c r="Q18"/>
  <c r="Q20"/>
  <c r="Q22"/>
  <c r="Q24"/>
  <c r="R10"/>
  <c r="R12"/>
  <c r="R14"/>
  <c r="R16"/>
  <c r="R18"/>
  <c r="R20"/>
  <c r="R22"/>
  <c r="R24"/>
  <c r="S10"/>
  <c r="S12"/>
  <c r="S14"/>
  <c r="S16"/>
  <c r="S18"/>
  <c r="S20"/>
  <c r="S22"/>
  <c r="S24"/>
  <c r="T11"/>
  <c r="T13"/>
  <c r="T15"/>
  <c r="T17"/>
  <c r="T19"/>
  <c r="T21"/>
  <c r="T23"/>
  <c r="U13"/>
  <c r="U15"/>
  <c r="U17"/>
  <c r="U19"/>
  <c r="U21"/>
  <c r="V14"/>
  <c r="V16"/>
  <c r="V18"/>
  <c r="V20"/>
  <c r="V22"/>
  <c r="V24"/>
  <c r="Y10"/>
  <c r="O25"/>
  <c r="X24"/>
  <c r="W24"/>
  <c r="W23"/>
  <c r="X23"/>
  <c r="B26" l="1"/>
  <c r="U25"/>
  <c r="T25"/>
  <c r="J25"/>
  <c r="H25"/>
  <c r="F25"/>
  <c r="D25"/>
  <c r="V25"/>
  <c r="S25"/>
  <c r="R25"/>
  <c r="Q25"/>
  <c r="P25"/>
  <c r="K25"/>
  <c r="I25"/>
  <c r="G25"/>
  <c r="E25"/>
  <c r="C25"/>
  <c r="L25" s="1"/>
  <c r="Y11"/>
  <c r="O26"/>
  <c r="X25"/>
  <c r="W25"/>
  <c r="B27" l="1"/>
  <c r="V26"/>
  <c r="S26"/>
  <c r="R26"/>
  <c r="Q26"/>
  <c r="P26"/>
  <c r="J26"/>
  <c r="I26"/>
  <c r="G26"/>
  <c r="E26"/>
  <c r="C26"/>
  <c r="L26" s="1"/>
  <c r="U26"/>
  <c r="T26"/>
  <c r="K26"/>
  <c r="H26"/>
  <c r="F26"/>
  <c r="D26"/>
  <c r="Y12"/>
  <c r="O27"/>
  <c r="X26"/>
  <c r="W26"/>
  <c r="U27" l="1"/>
  <c r="T27"/>
  <c r="J27"/>
  <c r="H27"/>
  <c r="F27"/>
  <c r="D27"/>
  <c r="V27"/>
  <c r="S27"/>
  <c r="R27"/>
  <c r="Q27"/>
  <c r="P27"/>
  <c r="K27"/>
  <c r="I27"/>
  <c r="G27"/>
  <c r="E27"/>
  <c r="C27"/>
  <c r="L27" s="1"/>
  <c r="Y13"/>
  <c r="X27"/>
  <c r="W27"/>
  <c r="Y14" l="1"/>
  <c r="Y15" l="1"/>
  <c r="Y16" l="1"/>
  <c r="Y17" l="1"/>
  <c r="Y18" l="1"/>
  <c r="Y19" l="1"/>
  <c r="Y20" l="1"/>
  <c r="Y21" l="1"/>
  <c r="Y22" l="1"/>
  <c r="Y23" l="1"/>
  <c r="Y24" l="1"/>
  <c r="Y25" l="1"/>
  <c r="Y27" l="1"/>
  <c r="Y26"/>
</calcChain>
</file>

<file path=xl/sharedStrings.xml><?xml version="1.0" encoding="utf-8"?>
<sst xmlns="http://schemas.openxmlformats.org/spreadsheetml/2006/main" count="40" uniqueCount="19">
  <si>
    <t>成功確率</t>
    <rPh sb="0" eb="2">
      <t>セイコウ</t>
    </rPh>
    <rPh sb="2" eb="4">
      <t>カクリツ</t>
    </rPh>
    <phoneticPr fontId="2"/>
  </si>
  <si>
    <t>入社年度</t>
    <rPh sb="0" eb="2">
      <t>ニュウシャ</t>
    </rPh>
    <rPh sb="2" eb="4">
      <t>ネンド</t>
    </rPh>
    <phoneticPr fontId="2"/>
  </si>
  <si>
    <t>2010年度</t>
    <rPh sb="4" eb="6">
      <t>ネンド</t>
    </rPh>
    <phoneticPr fontId="2"/>
  </si>
  <si>
    <t>2009年度</t>
    <rPh sb="4" eb="6">
      <t>ネンド</t>
    </rPh>
    <phoneticPr fontId="2"/>
  </si>
  <si>
    <t>p=</t>
    <phoneticPr fontId="2"/>
  </si>
  <si>
    <t>面接回数</t>
    <rPh sb="0" eb="2">
      <t>メンセツ</t>
    </rPh>
    <rPh sb="2" eb="4">
      <t>カイスウ</t>
    </rPh>
    <phoneticPr fontId="2"/>
  </si>
  <si>
    <t>内定数</t>
    <rPh sb="0" eb="1">
      <t>ナイ</t>
    </rPh>
    <rPh sb="1" eb="3">
      <t>テイスウ</t>
    </rPh>
    <phoneticPr fontId="2"/>
  </si>
  <si>
    <t>必要数</t>
    <rPh sb="0" eb="2">
      <t>ヒツヨウ</t>
    </rPh>
    <rPh sb="2" eb="3">
      <t>スウ</t>
    </rPh>
    <phoneticPr fontId="2"/>
  </si>
  <si>
    <t>エントリー</t>
    <phoneticPr fontId="2"/>
  </si>
  <si>
    <t>説明会</t>
    <rPh sb="0" eb="3">
      <t>セツメイカイ</t>
    </rPh>
    <phoneticPr fontId="2"/>
  </si>
  <si>
    <t>必要数</t>
    <rPh sb="0" eb="3">
      <t>ヒツヨウスウ</t>
    </rPh>
    <phoneticPr fontId="2"/>
  </si>
  <si>
    <t>1社以上</t>
    <rPh sb="1" eb="2">
      <t>シャ</t>
    </rPh>
    <rPh sb="2" eb="4">
      <t>イジョウ</t>
    </rPh>
    <phoneticPr fontId="2"/>
  </si>
  <si>
    <t>内定確率</t>
    <rPh sb="0" eb="2">
      <t>ナイテイ</t>
    </rPh>
    <rPh sb="2" eb="4">
      <t>カクリツ</t>
    </rPh>
    <phoneticPr fontId="2"/>
  </si>
  <si>
    <t>平均</t>
    <rPh sb="0" eb="2">
      <t>ヘイキン</t>
    </rPh>
    <phoneticPr fontId="2"/>
  </si>
  <si>
    <t>その</t>
    <phoneticPr fontId="2"/>
  </si>
  <si>
    <t>分散</t>
    <rPh sb="0" eb="2">
      <t>ブンサン</t>
    </rPh>
    <phoneticPr fontId="2"/>
  </si>
  <si>
    <t>要約</t>
    <rPh sb="0" eb="2">
      <t>ヨウヤク</t>
    </rPh>
    <phoneticPr fontId="2"/>
  </si>
  <si>
    <t>面接社数</t>
    <rPh sb="0" eb="2">
      <t>メンセツ</t>
    </rPh>
    <rPh sb="2" eb="3">
      <t>シャ</t>
    </rPh>
    <rPh sb="3" eb="4">
      <t>スウ</t>
    </rPh>
    <phoneticPr fontId="2"/>
  </si>
  <si>
    <t>面接会社数N回でX社の内定を得られる確率:P=9.2%の場合</t>
    <rPh sb="0" eb="2">
      <t>メンセツ</t>
    </rPh>
    <rPh sb="2" eb="4">
      <t>カイシャ</t>
    </rPh>
    <rPh sb="4" eb="5">
      <t>スウ</t>
    </rPh>
    <rPh sb="6" eb="7">
      <t>カイ</t>
    </rPh>
    <rPh sb="9" eb="10">
      <t>シャ</t>
    </rPh>
    <rPh sb="11" eb="13">
      <t>ナイテイ</t>
    </rPh>
    <rPh sb="14" eb="15">
      <t>エ</t>
    </rPh>
    <rPh sb="18" eb="20">
      <t>カクリツ</t>
    </rPh>
    <rPh sb="28" eb="30">
      <t>バアイ</t>
    </rPh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</si>
</sst>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0" fillId="0" borderId="0" xfId="2" applyNumberFormat="1" applyFont="1">
      <alignment vertical="center"/>
    </xf>
    <xf numFmtId="0" fontId="0" fillId="0" borderId="0" xfId="0" applyAlignment="1">
      <alignment horizontal="right" vertical="center"/>
    </xf>
    <xf numFmtId="40" fontId="0" fillId="0" borderId="0" xfId="1" applyNumberFormat="1" applyFont="1">
      <alignment vertical="center"/>
    </xf>
    <xf numFmtId="40" fontId="0" fillId="0" borderId="0" xfId="0" applyNumberForma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0" fontId="0" fillId="0" borderId="1" xfId="1" applyNumberFormat="1" applyFont="1" applyBorder="1">
      <alignment vertical="center"/>
    </xf>
    <xf numFmtId="40" fontId="0" fillId="0" borderId="2" xfId="1" applyNumberFormat="1" applyFont="1" applyBorder="1">
      <alignment vertical="center"/>
    </xf>
    <xf numFmtId="40" fontId="0" fillId="0" borderId="3" xfId="1" applyNumberFormat="1" applyFont="1" applyBorder="1">
      <alignment vertical="center"/>
    </xf>
    <xf numFmtId="40" fontId="0" fillId="0" borderId="10" xfId="1" applyNumberFormat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11" xfId="1" applyNumberFormat="1" applyFont="1" applyBorder="1">
      <alignment vertical="center"/>
    </xf>
    <xf numFmtId="40" fontId="0" fillId="0" borderId="4" xfId="1" applyNumberFormat="1" applyFont="1" applyBorder="1">
      <alignment vertical="center"/>
    </xf>
    <xf numFmtId="40" fontId="0" fillId="0" borderId="5" xfId="1" applyNumberFormat="1" applyFont="1" applyBorder="1">
      <alignment vertical="center"/>
    </xf>
    <xf numFmtId="40" fontId="0" fillId="0" borderId="6" xfId="1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0" borderId="13" xfId="0" applyFont="1" applyBorder="1">
      <alignment vertical="center"/>
    </xf>
    <xf numFmtId="0" fontId="0" fillId="0" borderId="14" xfId="0" applyBorder="1">
      <alignment vertical="center"/>
    </xf>
    <xf numFmtId="0" fontId="3" fillId="0" borderId="0" xfId="0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面接会社数と内定率：２０１０年度入社</a:t>
            </a:r>
            <a:endParaRPr lang="ja-JP" altLang="en-US"/>
          </a:p>
        </c:rich>
      </c:tx>
      <c:layout/>
    </c:title>
    <c:plotArea>
      <c:layout/>
      <c:lineChart>
        <c:grouping val="stacked"/>
        <c:ser>
          <c:idx val="0"/>
          <c:order val="0"/>
          <c:tx>
            <c:v>1社のみ</c:v>
          </c:tx>
          <c:cat>
            <c:numRef>
              <c:f>Sheet1!$B$8:$B$27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Sheet1!$D$8:$D$27</c:f>
              <c:numCache>
                <c:formatCode>#,##0.00;[Red]\-#,##0.00</c:formatCode>
                <c:ptCount val="20"/>
                <c:pt idx="0">
                  <c:v>9.203539823008848E-2</c:v>
                </c:pt>
                <c:pt idx="1">
                  <c:v>0.167129767405435</c:v>
                </c:pt>
                <c:pt idx="2">
                  <c:v>0.22762186905926057</c:v>
                </c:pt>
                <c:pt idx="3">
                  <c:v>0.27556346625935263</c:v>
                </c:pt>
                <c:pt idx="4">
                  <c:v>0.31275234113063693</c:v>
                </c:pt>
                <c:pt idx="5">
                  <c:v>0.34076166584074347</c:v>
                </c:pt>
                <c:pt idx="6">
                  <c:v>0.36096611859413275</c:v>
                </c:pt>
                <c:pt idx="7">
                  <c:v>0.37456509499628837</c:v>
                </c:pt>
                <c:pt idx="8">
                  <c:v>0.38260332822961574</c:v>
                </c:pt>
                <c:pt idx="9">
                  <c:v>0.38598919839093981</c:v>
                </c:pt>
                <c:pt idx="10">
                  <c:v>0.38551098168496867</c:v>
                </c:pt>
                <c:pt idx="11">
                  <c:v>0.38185126359656746</c:v>
                </c:pt>
                <c:pt idx="12">
                  <c:v>0.37559971636069456</c:v>
                </c:pt>
                <c:pt idx="13">
                  <c:v>0.36726441972804735</c:v>
                </c:pt>
                <c:pt idx="14">
                  <c:v>0.35728188493139368</c:v>
                </c:pt>
                <c:pt idx="15">
                  <c:v>0.34602592466275861</c:v>
                </c:pt>
                <c:pt idx="16">
                  <c:v>0.33381549656901749</c:v>
                </c:pt>
                <c:pt idx="17">
                  <c:v>0.32092163407790802</c:v>
                </c:pt>
                <c:pt idx="18">
                  <c:v>0.30757356611183573</c:v>
                </c:pt>
                <c:pt idx="19">
                  <c:v>0.29396411628387842</c:v>
                </c:pt>
              </c:numCache>
            </c:numRef>
          </c:val>
        </c:ser>
        <c:ser>
          <c:idx val="1"/>
          <c:order val="1"/>
          <c:tx>
            <c:v>１～2社</c:v>
          </c:tx>
          <c:cat>
            <c:numRef>
              <c:f>Sheet1!$B$8:$B$27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Sheet1!$E$8:$E$27</c:f>
              <c:numCache>
                <c:formatCode>#,##0.00;[Red]\-#,##0.00</c:formatCode>
                <c:ptCount val="20"/>
                <c:pt idx="1">
                  <c:v>8.4705145273709734E-3</c:v>
                </c:pt>
                <c:pt idx="2">
                  <c:v>2.3072782048891908E-2</c:v>
                </c:pt>
                <c:pt idx="3">
                  <c:v>4.1898538729492209E-2</c:v>
                </c:pt>
                <c:pt idx="4">
                  <c:v>6.3403983387107662E-2</c:v>
                </c:pt>
                <c:pt idx="5">
                  <c:v>8.6352858790051945E-2</c:v>
                </c:pt>
                <c:pt idx="6">
                  <c:v>0.10976747466020409</c:v>
                </c:pt>
                <c:pt idx="7">
                  <c:v>0.1328866418895214</c:v>
                </c:pt>
                <c:pt idx="8">
                  <c:v>0.15512961456483446</c:v>
                </c:pt>
                <c:pt idx="9">
                  <c:v>0.17606524838884968</c:v>
                </c:pt>
                <c:pt idx="10">
                  <c:v>0.19538568272532525</c:v>
                </c:pt>
                <c:pt idx="11">
                  <c:v>0.2128839403286906</c:v>
                </c:pt>
                <c:pt idx="12">
                  <c:v>0.22843491521352174</c:v>
                </c:pt>
                <c:pt idx="13">
                  <c:v>0.24197928629255361</c:v>
                </c:pt>
                <c:pt idx="14">
                  <c:v>0.25350995344059901</c:v>
                </c:pt>
                <c:pt idx="15">
                  <c:v>0.26306064448045974</c:v>
                </c:pt>
                <c:pt idx="16">
                  <c:v>0.27069638708130844</c:v>
                </c:pt>
                <c:pt idx="17">
                  <c:v>0.27650557945893828</c:v>
                </c:pt>
                <c:pt idx="18">
                  <c:v>0.28059342873360449</c:v>
                </c:pt>
                <c:pt idx="19">
                  <c:v>0.28307655642151247</c:v>
                </c:pt>
              </c:numCache>
            </c:numRef>
          </c:val>
        </c:ser>
        <c:ser>
          <c:idx val="2"/>
          <c:order val="2"/>
          <c:tx>
            <c:v>１～３社</c:v>
          </c:tx>
          <c:cat>
            <c:numRef>
              <c:f>Sheet1!$B$8:$B$27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Sheet1!$F$8:$F$27</c:f>
              <c:numCache>
                <c:formatCode>#,##0.00;[Red]\-#,##0.00</c:formatCode>
                <c:ptCount val="20"/>
                <c:pt idx="2">
                  <c:v>7.7958717774033687E-4</c:v>
                </c:pt>
                <c:pt idx="3">
                  <c:v>2.8313502455277364E-3</c:v>
                </c:pt>
                <c:pt idx="4">
                  <c:v>6.426914495379331E-3</c:v>
                </c:pt>
                <c:pt idx="5">
                  <c:v>1.1670821720812732E-2</c:v>
                </c:pt>
                <c:pt idx="6">
                  <c:v>1.8544212743114387E-2</c:v>
                </c:pt>
                <c:pt idx="7">
                  <c:v>2.6939981981501392E-2</c:v>
                </c:pt>
                <c:pt idx="8">
                  <c:v>3.6690825017283754E-2</c:v>
                </c:pt>
                <c:pt idx="9">
                  <c:v>4.7591386179182217E-2</c:v>
                </c:pt>
                <c:pt idx="10">
                  <c:v>5.9415529249806462E-2</c:v>
                </c:pt>
                <c:pt idx="11">
                  <c:v>7.1929596472332075E-2</c:v>
                </c:pt>
                <c:pt idx="12">
                  <c:v>8.4902385641412836E-2</c:v>
                </c:pt>
                <c:pt idx="13">
                  <c:v>9.8112459159553814E-2</c:v>
                </c:pt>
                <c:pt idx="14">
                  <c:v>0.11135329988683877</c:v>
                </c:pt>
                <c:pt idx="15">
                  <c:v>0.12443674410771577</c:v>
                </c:pt>
                <c:pt idx="16">
                  <c:v>0.13719504998272936</c:v>
                </c:pt>
                <c:pt idx="17">
                  <c:v>0.14948189870684636</c:v>
                </c:pt>
                <c:pt idx="18">
                  <c:v>0.16117257374951671</c:v>
                </c:pt>
                <c:pt idx="19">
                  <c:v>0.17216351969495489</c:v>
                </c:pt>
              </c:numCache>
            </c:numRef>
          </c:val>
        </c:ser>
        <c:ser>
          <c:idx val="3"/>
          <c:order val="3"/>
          <c:tx>
            <c:v>１～４社</c:v>
          </c:tx>
          <c:cat>
            <c:numRef>
              <c:f>Sheet1!$B$8:$B$27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Sheet1!$G$8:$G$27</c:f>
              <c:numCache>
                <c:formatCode>#,##0.00;[Red]\-#,##0.00</c:formatCode>
                <c:ptCount val="20"/>
                <c:pt idx="3">
                  <c:v>7.1749616358402705E-5</c:v>
                </c:pt>
                <c:pt idx="4">
                  <c:v>3.257305592200052E-4</c:v>
                </c:pt>
                <c:pt idx="5">
                  <c:v>8.8725545245944772E-4</c:v>
                </c:pt>
                <c:pt idx="6">
                  <c:v>1.8797252683078918E-3</c:v>
                </c:pt>
                <c:pt idx="7">
                  <c:v>3.4134480093520299E-3</c:v>
                </c:pt>
                <c:pt idx="8">
                  <c:v>5.5787219324525024E-3</c:v>
                </c:pt>
                <c:pt idx="9">
                  <c:v>8.4421367296405123E-3</c:v>
                </c:pt>
                <c:pt idx="10">
                  <c:v>1.2045253493138156E-2</c:v>
                </c:pt>
                <c:pt idx="11">
                  <c:v>1.6404995686672232E-2</c:v>
                </c:pt>
                <c:pt idx="12">
                  <c:v>2.151522443154712E-2</c:v>
                </c:pt>
                <c:pt idx="13">
                  <c:v>2.7349087056171929E-2</c:v>
                </c:pt>
                <c:pt idx="14">
                  <c:v>3.3861822187810621E-2</c:v>
                </c:pt>
                <c:pt idx="15">
                  <c:v>4.0993781197278707E-2</c:v>
                </c:pt>
                <c:pt idx="16">
                  <c:v>4.8673487518239279E-2</c:v>
                </c:pt>
                <c:pt idx="17">
                  <c:v>5.6820604771608274E-2</c:v>
                </c:pt>
                <c:pt idx="18">
                  <c:v>6.5348723859453201E-2</c:v>
                </c:pt>
                <c:pt idx="19">
                  <c:v>7.4167910044025426E-2</c:v>
                </c:pt>
              </c:numCache>
            </c:numRef>
          </c:val>
        </c:ser>
        <c:ser>
          <c:idx val="4"/>
          <c:order val="4"/>
          <c:tx>
            <c:v>１～５社</c:v>
          </c:tx>
          <c:cat>
            <c:numRef>
              <c:f>Sheet1!$B$8:$B$27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Sheet1!$H$8:$H$27</c:f>
              <c:numCache>
                <c:formatCode>#,##0.00;[Red]\-#,##0.00</c:formatCode>
                <c:ptCount val="20"/>
                <c:pt idx="4">
                  <c:v>6.603504514401666E-6</c:v>
                </c:pt>
                <c:pt idx="5">
                  <c:v>3.5974490080227131E-5</c:v>
                </c:pt>
                <c:pt idx="6">
                  <c:v>1.143224724584917E-4</c:v>
                </c:pt>
                <c:pt idx="7">
                  <c:v>2.7680202181100286E-4</c:v>
                </c:pt>
                <c:pt idx="8">
                  <c:v>5.6548448438115053E-4</c:v>
                </c:pt>
                <c:pt idx="9">
                  <c:v>1.0268797893363902E-3</c:v>
                </c:pt>
                <c:pt idx="10">
                  <c:v>1.7093459148157077E-3</c:v>
                </c:pt>
                <c:pt idx="11">
                  <c:v>2.6606152848560041E-3</c:v>
                </c:pt>
                <c:pt idx="12">
                  <c:v>3.9255848085629841E-3</c:v>
                </c:pt>
                <c:pt idx="13">
                  <c:v>5.5444542959880733E-3</c:v>
                </c:pt>
                <c:pt idx="14">
                  <c:v>7.551252355332428E-3</c:v>
                </c:pt>
                <c:pt idx="15">
                  <c:v>9.9727561275251113E-3</c:v>
                </c:pt>
                <c:pt idx="16">
                  <c:v>1.2827788523325445E-2</c:v>
                </c:pt>
                <c:pt idx="17">
                  <c:v>1.6126861705158223E-2</c:v>
                </c:pt>
                <c:pt idx="18">
                  <c:v>1.9872126553751854E-2</c:v>
                </c:pt>
                <c:pt idx="19">
                  <c:v>2.4057583296931445E-2</c:v>
                </c:pt>
              </c:numCache>
            </c:numRef>
          </c:val>
        </c:ser>
        <c:ser>
          <c:idx val="5"/>
          <c:order val="5"/>
          <c:tx>
            <c:v>１～６社</c:v>
          </c:tx>
          <c:cat>
            <c:numRef>
              <c:f>Sheet1!$B$8:$B$27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Sheet1!$I$8:$I$27</c:f>
              <c:numCache>
                <c:formatCode>#,##0.00;[Red]\-#,##0.00</c:formatCode>
                <c:ptCount val="20"/>
                <c:pt idx="5">
                  <c:v>6.0775616769714354E-7</c:v>
                </c:pt>
                <c:pt idx="6">
                  <c:v>3.8627476074344109E-6</c:v>
                </c:pt>
                <c:pt idx="7">
                  <c:v>1.4028952372487453E-5</c:v>
                </c:pt>
                <c:pt idx="8">
                  <c:v>3.8213376462403868E-5</c:v>
                </c:pt>
                <c:pt idx="9">
                  <c:v>8.6740982854925593E-5</c:v>
                </c:pt>
                <c:pt idx="10">
                  <c:v>1.7326703230100712E-4</c:v>
                </c:pt>
                <c:pt idx="11">
                  <c:v>3.146406639660766E-4</c:v>
                </c:pt>
                <c:pt idx="12">
                  <c:v>5.3055337243736156E-4</c:v>
                </c:pt>
                <c:pt idx="13">
                  <c:v>8.4301644266485186E-4</c:v>
                </c:pt>
                <c:pt idx="14">
                  <c:v>1.2757151477494661E-3</c:v>
                </c:pt>
                <c:pt idx="15">
                  <c:v>1.8532867137571003E-3</c:v>
                </c:pt>
                <c:pt idx="16">
                  <c:v>2.6005653146702608E-3</c:v>
                </c:pt>
                <c:pt idx="17">
                  <c:v>3.5418318754668436E-3</c:v>
                </c:pt>
                <c:pt idx="18">
                  <c:v>4.7001001075800287E-3</c:v>
                </c:pt>
                <c:pt idx="19">
                  <c:v>6.0964636035108835E-3</c:v>
                </c:pt>
              </c:numCache>
            </c:numRef>
          </c:val>
        </c:ser>
        <c:dLbls/>
        <c:marker val="1"/>
        <c:axId val="99055872"/>
        <c:axId val="228736000"/>
      </c:lineChart>
      <c:catAx>
        <c:axId val="99055872"/>
        <c:scaling>
          <c:orientation val="minMax"/>
        </c:scaling>
        <c:axPos val="b"/>
        <c:numFmt formatCode="General" sourceLinked="1"/>
        <c:majorTickMark val="none"/>
        <c:tickLblPos val="nextTo"/>
        <c:crossAx val="228736000"/>
        <c:crosses val="autoZero"/>
        <c:auto val="1"/>
        <c:lblAlgn val="ctr"/>
        <c:lblOffset val="100"/>
      </c:catAx>
      <c:valAx>
        <c:axId val="2287360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内定確率</a:t>
                </a:r>
                <a:endParaRPr lang="en-US" altLang="ja-JP"/>
              </a:p>
            </c:rich>
          </c:tx>
          <c:layout/>
        </c:title>
        <c:numFmt formatCode="#,##0.00;[Red]\-#,##0.00" sourceLinked="1"/>
        <c:majorTickMark val="none"/>
        <c:tickLblPos val="nextTo"/>
        <c:crossAx val="9905587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面接会社数と内定率：２００９年度入社</a:t>
            </a:r>
            <a:endParaRPr lang="ja-JP" altLang="en-US"/>
          </a:p>
        </c:rich>
      </c:tx>
      <c:layout/>
    </c:title>
    <c:plotArea>
      <c:layout/>
      <c:lineChart>
        <c:grouping val="stacked"/>
        <c:ser>
          <c:idx val="0"/>
          <c:order val="0"/>
          <c:tx>
            <c:v>１社のみ</c:v>
          </c:tx>
          <c:val>
            <c:numRef>
              <c:f>Sheet1!$Q$8:$Q$27</c:f>
              <c:numCache>
                <c:formatCode>#,##0.00;[Red]\-#,##0.00</c:formatCode>
                <c:ptCount val="20"/>
                <c:pt idx="0">
                  <c:v>0.13652173913043478</c:v>
                </c:pt>
                <c:pt idx="1">
                  <c:v>0.23576710775047258</c:v>
                </c:pt>
                <c:pt idx="2">
                  <c:v>0.3053696582559382</c:v>
                </c:pt>
                <c:pt idx="3">
                  <c:v>0.35157341524422797</c:v>
                </c:pt>
                <c:pt idx="4">
                  <c:v>0.37947000145382431</c:v>
                </c:pt>
                <c:pt idx="5">
                  <c:v>0.39319691628902365</c:v>
                </c:pt>
                <c:pt idx="6">
                  <c:v>0.39610315436594246</c:v>
                </c:pt>
                <c:pt idx="7">
                  <c:v>0.39088738612211771</c:v>
                </c:pt>
                <c:pt idx="8">
                  <c:v>0.37971310541014841</c:v>
                </c:pt>
                <c:pt idx="9">
                  <c:v>0.36430445765437425</c:v>
                </c:pt>
                <c:pt idx="10">
                  <c:v>0.34602587747467223</c:v>
                </c:pt>
                <c:pt idx="11">
                  <c:v>0.32594817043384938</c:v>
                </c:pt>
                <c:pt idx="12">
                  <c:v>0.30490325595148998</c:v>
                </c:pt>
                <c:pt idx="13">
                  <c:v>0.28352943573495748</c:v>
                </c:pt>
                <c:pt idx="14">
                  <c:v>0.26230875436473244</c:v>
                </c:pt>
                <c:pt idx="15">
                  <c:v>0.2415977674983692</c:v>
                </c:pt>
                <c:pt idx="16">
                  <c:v>0.22165282136630274</c:v>
                </c:pt>
                <c:pt idx="17">
                  <c:v>0.2026507687519844</c:v>
                </c:pt>
                <c:pt idx="18">
                  <c:v>0.18470589633061302</c:v>
                </c:pt>
                <c:pt idx="19">
                  <c:v>0.16788371172201264</c:v>
                </c:pt>
              </c:numCache>
            </c:numRef>
          </c:val>
        </c:ser>
        <c:ser>
          <c:idx val="1"/>
          <c:order val="1"/>
          <c:tx>
            <c:v>１～２社</c:v>
          </c:tx>
          <c:val>
            <c:numRef>
              <c:f>Sheet1!$R$8:$R$27</c:f>
              <c:numCache>
                <c:formatCode>#,##0.00;[Red]\-#,##0.00</c:formatCode>
                <c:ptCount val="20"/>
                <c:pt idx="1">
                  <c:v>1.8638185255198485E-2</c:v>
                </c:pt>
                <c:pt idx="2">
                  <c:v>4.8281003369770682E-2</c:v>
                </c:pt>
                <c:pt idx="3">
                  <c:v>8.3379193645534422E-2</c:v>
                </c:pt>
                <c:pt idx="4">
                  <c:v>0.11999353520292129</c:v>
                </c:pt>
                <c:pt idx="5">
                  <c:v>0.15541771363891413</c:v>
                </c:pt>
                <c:pt idx="6">
                  <c:v>0.18787974391375517</c:v>
                </c:pt>
                <c:pt idx="7">
                  <c:v>0.21630676603635812</c:v>
                </c:pt>
                <c:pt idx="8">
                  <c:v>0.24014081590893577</c:v>
                </c:pt>
                <c:pt idx="9">
                  <c:v>0.25919546760605783</c:v>
                </c:pt>
                <c:pt idx="10">
                  <c:v>0.2735451297256975</c:v>
                </c:pt>
                <c:pt idx="11">
                  <c:v>0.28344032746186193</c:v>
                </c:pt>
                <c:pt idx="12">
                  <c:v>0.28924357211108109</c:v>
                </c:pt>
                <c:pt idx="13">
                  <c:v>0.29138145938320648</c:v>
                </c:pt>
                <c:pt idx="14">
                  <c:v>0.29030948745905427</c:v>
                </c:pt>
                <c:pt idx="15">
                  <c:v>0.28648677868009037</c:v>
                </c:pt>
                <c:pt idx="16">
                  <c:v>0.28035845280571625</c:v>
                </c:pt>
                <c:pt idx="17">
                  <c:v>0.27234385790485716</c:v>
                </c:pt>
                <c:pt idx="18">
                  <c:v>0.26282923616833453</c:v>
                </c:pt>
                <c:pt idx="19">
                  <c:v>0.25216370194701077</c:v>
                </c:pt>
              </c:numCache>
            </c:numRef>
          </c:val>
        </c:ser>
        <c:ser>
          <c:idx val="2"/>
          <c:order val="2"/>
          <c:tx>
            <c:v>１～３社</c:v>
          </c:tx>
          <c:val>
            <c:numRef>
              <c:f>Sheet1!$S$8:$S$27</c:f>
              <c:numCache>
                <c:formatCode>#,##0.00;[Red]\-#,##0.00</c:formatCode>
                <c:ptCount val="20"/>
                <c:pt idx="2">
                  <c:v>2.5445174652749232E-3</c:v>
                </c:pt>
                <c:pt idx="3">
                  <c:v>8.7885420626713003E-3</c:v>
                </c:pt>
                <c:pt idx="4">
                  <c:v>1.897178753963609E-2</c:v>
                </c:pt>
                <c:pt idx="5">
                  <c:v>3.2763452220623719E-2</c:v>
                </c:pt>
                <c:pt idx="6">
                  <c:v>4.9508425301207706E-2</c:v>
                </c:pt>
                <c:pt idx="7">
                  <c:v>6.8399118363964187E-2</c:v>
                </c:pt>
                <c:pt idx="8">
                  <c:v>8.8591727654890998E-2</c:v>
                </c:pt>
                <c:pt idx="9">
                  <c:v>0.10928147274696495</c:v>
                </c:pt>
                <c:pt idx="10">
                  <c:v>0.12974799204511936</c:v>
                </c:pt>
                <c:pt idx="11">
                  <c:v>0.14937942736325047</c:v>
                </c:pt>
                <c:pt idx="12">
                  <c:v>0.16768165459410439</c:v>
                </c:pt>
                <c:pt idx="13">
                  <c:v>0.18427749898555248</c:v>
                </c:pt>
                <c:pt idx="14">
                  <c:v>0.19889951792679741</c:v>
                </c:pt>
                <c:pt idx="15">
                  <c:v>0.2113789659412012</c:v>
                </c:pt>
                <c:pt idx="16">
                  <c:v>0.22163281515859742</c:v>
                </c:pt>
                <c:pt idx="17">
                  <c:v>0.22965014134172576</c:v>
                </c:pt>
                <c:pt idx="18">
                  <c:v>0.23547876177686633</c:v>
                </c:pt>
                <c:pt idx="19">
                  <c:v>0.23921269610683196</c:v>
                </c:pt>
              </c:numCache>
            </c:numRef>
          </c:val>
        </c:ser>
        <c:ser>
          <c:idx val="3"/>
          <c:order val="3"/>
          <c:tx>
            <c:v>１～５社</c:v>
          </c:tx>
          <c:val>
            <c:numRef>
              <c:f>Sheet1!$T$8:$T$27</c:f>
              <c:numCache>
                <c:formatCode>#,##0.00;[Red]\-#,##0.00</c:formatCode>
                <c:ptCount val="20"/>
                <c:pt idx="3">
                  <c:v>3.4738194960709826E-4</c:v>
                </c:pt>
                <c:pt idx="4">
                  <c:v>1.4997838085210808E-3</c:v>
                </c:pt>
                <c:pt idx="5">
                  <c:v>3.8850921439863473E-3</c:v>
                </c:pt>
                <c:pt idx="6">
                  <c:v>7.827616084883797E-3</c:v>
                </c:pt>
                <c:pt idx="7">
                  <c:v>1.3517952647460193E-2</c:v>
                </c:pt>
                <c:pt idx="8">
                  <c:v>2.1010424836582917E-2</c:v>
                </c:pt>
                <c:pt idx="9">
                  <c:v>3.0236741830038886E-2</c:v>
                </c:pt>
                <c:pt idx="10">
                  <c:v>4.1028065963914895E-2</c:v>
                </c:pt>
                <c:pt idx="11">
                  <c:v>5.3140264568044542E-2</c:v>
                </c:pt>
                <c:pt idx="12">
                  <c:v>6.627900244530309E-2</c:v>
                </c:pt>
                <c:pt idx="13">
                  <c:v>8.0122668869095984E-2</c:v>
                </c:pt>
                <c:pt idx="14">
                  <c:v>9.4342067415429609E-2</c:v>
                </c:pt>
                <c:pt idx="15">
                  <c:v>0.10861643239828592</c:v>
                </c:pt>
                <c:pt idx="16">
                  <c:v>0.12264575219501436</c:v>
                </c:pt>
                <c:pt idx="17">
                  <c:v>0.1361596381822166</c:v>
                </c:pt>
                <c:pt idx="18">
                  <c:v>0.1489231242657322</c:v>
                </c:pt>
                <c:pt idx="19">
                  <c:v>0.16073985043029573</c:v>
                </c:pt>
              </c:numCache>
            </c:numRef>
          </c:val>
        </c:ser>
        <c:ser>
          <c:idx val="4"/>
          <c:order val="4"/>
          <c:tx>
            <c:v>１～６社</c:v>
          </c:tx>
          <c:val>
            <c:numRef>
              <c:f>Sheet1!$U$8:$U$27</c:f>
              <c:numCache>
                <c:formatCode>#,##0.00;[Red]\-#,##0.00</c:formatCode>
                <c:ptCount val="20"/>
                <c:pt idx="4">
                  <c:v>4.7425187902882125E-5</c:v>
                </c:pt>
                <c:pt idx="5">
                  <c:v>2.4570371263075801E-4</c:v>
                </c:pt>
                <c:pt idx="6">
                  <c:v>7.4255935065060822E-4</c:v>
                </c:pt>
                <c:pt idx="7">
                  <c:v>1.7098236178459223E-3</c:v>
                </c:pt>
                <c:pt idx="8">
                  <c:v>3.3218899288454361E-3</c:v>
                </c:pt>
                <c:pt idx="9">
                  <c:v>5.7367594771191629E-3</c:v>
                </c:pt>
                <c:pt idx="10">
                  <c:v>9.081539676604725E-3</c:v>
                </c:pt>
                <c:pt idx="11">
                  <c:v>1.3442935004524465E-2</c:v>
                </c:pt>
                <c:pt idx="12">
                  <c:v>1.8862483475370249E-2</c:v>
                </c:pt>
                <c:pt idx="13">
                  <c:v>2.5335869108656737E-2</c:v>
                </c:pt>
                <c:pt idx="14">
                  <c:v>3.2815458293342793E-2</c:v>
                </c:pt>
                <c:pt idx="15">
                  <c:v>4.1215177973488566E-2</c:v>
                </c:pt>
                <c:pt idx="16">
                  <c:v>5.0416914447134822E-2</c:v>
                </c:pt>
                <c:pt idx="17">
                  <c:v>6.0277720991845342E-2</c:v>
                </c:pt>
                <c:pt idx="18">
                  <c:v>7.063725229522648E-2</c:v>
                </c:pt>
                <c:pt idx="19">
                  <c:v>8.1324975685982473E-2</c:v>
                </c:pt>
              </c:numCache>
            </c:numRef>
          </c:val>
        </c:ser>
        <c:ser>
          <c:idx val="5"/>
          <c:order val="5"/>
          <c:tx>
            <c:v>１～７社</c:v>
          </c:tx>
          <c:val>
            <c:numRef>
              <c:f>Sheet1!$V$8:$V$27</c:f>
              <c:numCache>
                <c:formatCode>#,##0.00;[Red]\-#,##0.00</c:formatCode>
                <c:ptCount val="20"/>
                <c:pt idx="5">
                  <c:v>6.4745691310891203E-6</c:v>
                </c:pt>
                <c:pt idx="6">
                  <c:v>3.913454785234824E-5</c:v>
                </c:pt>
                <c:pt idx="7">
                  <c:v>1.3516732527784974E-4</c:v>
                </c:pt>
                <c:pt idx="8">
                  <c:v>3.5014214087192552E-4</c:v>
                </c:pt>
                <c:pt idx="9">
                  <c:v>7.5585031714309138E-4</c:v>
                </c:pt>
                <c:pt idx="10">
                  <c:v>1.4358526981137372E-3</c:v>
                </c:pt>
                <c:pt idx="11">
                  <c:v>2.4796551812642448E-3</c:v>
                </c:pt>
                <c:pt idx="12">
                  <c:v>3.9763812093093357E-3</c:v>
                </c:pt>
                <c:pt idx="13">
                  <c:v>6.0086577795454748E-3</c:v>
                </c:pt>
                <c:pt idx="14">
                  <c:v>8.6472422827371855E-3</c:v>
                </c:pt>
                <c:pt idx="15">
                  <c:v>1.194672916418508E-2</c:v>
                </c:pt>
                <c:pt idx="16">
                  <c:v>1.5942508697281289E-2</c:v>
                </c:pt>
                <c:pt idx="17">
                  <c:v>2.0649014525739553E-2</c:v>
                </c:pt>
                <c:pt idx="18">
                  <c:v>2.6059194451981817E-2</c:v>
                </c:pt>
                <c:pt idx="19">
                  <c:v>3.2145068435798688E-2</c:v>
                </c:pt>
              </c:numCache>
            </c:numRef>
          </c:val>
        </c:ser>
        <c:marker val="1"/>
        <c:axId val="246140288"/>
        <c:axId val="253880576"/>
      </c:lineChart>
      <c:catAx>
        <c:axId val="246140288"/>
        <c:scaling>
          <c:orientation val="minMax"/>
        </c:scaling>
        <c:axPos val="b"/>
        <c:numFmt formatCode="General" sourceLinked="1"/>
        <c:majorTickMark val="none"/>
        <c:tickLblPos val="nextTo"/>
        <c:crossAx val="253880576"/>
        <c:crosses val="autoZero"/>
        <c:auto val="1"/>
        <c:lblAlgn val="ctr"/>
        <c:lblOffset val="100"/>
      </c:catAx>
      <c:valAx>
        <c:axId val="253880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内定確率</a:t>
                </a:r>
                <a:endParaRPr lang="en-US" altLang="ja-JP"/>
              </a:p>
            </c:rich>
          </c:tx>
          <c:layout/>
        </c:title>
        <c:numFmt formatCode="#,##0.00;[Red]\-#,##0.00" sourceLinked="1"/>
        <c:majorTickMark val="none"/>
        <c:tickLblPos val="nextTo"/>
        <c:crossAx val="24614028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面接会社数と１社以上の内定確率</a:t>
            </a:r>
            <a:endParaRPr lang="ja-JP" alt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２０１０年度</c:v>
          </c:tx>
          <c:val>
            <c:numRef>
              <c:f>Sheet1!$C$31:$C$50</c:f>
              <c:numCache>
                <c:formatCode>#,##0.00;[Red]\-#,##0.00</c:formatCode>
                <c:ptCount val="20"/>
                <c:pt idx="0">
                  <c:v>9.203539823008855E-2</c:v>
                </c:pt>
                <c:pt idx="1">
                  <c:v>0.17560028193280608</c:v>
                </c:pt>
                <c:pt idx="2">
                  <c:v>0.25147423828589299</c:v>
                </c:pt>
                <c:pt idx="3">
                  <c:v>0.32036510485073122</c:v>
                </c:pt>
                <c:pt idx="4">
                  <c:v>0.38291557307685864</c:v>
                </c:pt>
                <c:pt idx="5">
                  <c:v>0.43970918405031589</c:v>
                </c:pt>
                <c:pt idx="6">
                  <c:v>0.49127577242090636</c:v>
                </c:pt>
                <c:pt idx="7">
                  <c:v>0.53809640929544245</c:v>
                </c:pt>
                <c:pt idx="8">
                  <c:v>0.58060789020984416</c:v>
                </c:pt>
                <c:pt idx="9">
                  <c:v>0.61920681004893829</c:v>
                </c:pt>
                <c:pt idx="10">
                  <c:v>0.65425326292939001</c:v>
                </c:pt>
                <c:pt idx="11">
                  <c:v>0.68607420156243726</c:v>
                </c:pt>
                <c:pt idx="12">
                  <c:v>0.71496648743633684</c:v>
                </c:pt>
                <c:pt idx="13">
                  <c:v>0.74119966027405448</c:v>
                </c:pt>
                <c:pt idx="14">
                  <c:v>0.76501845260281409</c:v>
                </c:pt>
                <c:pt idx="15">
                  <c:v>0.78664507289423657</c:v>
                </c:pt>
                <c:pt idx="16">
                  <c:v>0.80628127857476706</c:v>
                </c:pt>
                <c:pt idx="17">
                  <c:v>0.8241102582457619</c:v>
                </c:pt>
                <c:pt idx="18">
                  <c:v>0.84029834067270071</c:v>
                </c:pt>
                <c:pt idx="19">
                  <c:v>0.8549965464868946</c:v>
                </c:pt>
              </c:numCache>
            </c:numRef>
          </c:val>
        </c:ser>
        <c:ser>
          <c:idx val="1"/>
          <c:order val="1"/>
          <c:tx>
            <c:v>２００９年度</c:v>
          </c:tx>
          <c:val>
            <c:numRef>
              <c:f>Sheet1!$D$31:$D$50</c:f>
              <c:numCache>
                <c:formatCode>#,##0.00;[Red]\-#,##0.00</c:formatCode>
                <c:ptCount val="20"/>
                <c:pt idx="0">
                  <c:v>0.13652173913043475</c:v>
                </c:pt>
                <c:pt idx="1">
                  <c:v>0.25440529300567105</c:v>
                </c:pt>
                <c:pt idx="2">
                  <c:v>0.35619517909098375</c:v>
                </c:pt>
                <c:pt idx="3">
                  <c:v>0.44408853290204076</c:v>
                </c:pt>
                <c:pt idx="4">
                  <c:v>0.51998253319280563</c:v>
                </c:pt>
                <c:pt idx="5">
                  <c:v>0.58551535257430953</c:v>
                </c:pt>
                <c:pt idx="6">
                  <c:v>0.64210151748372979</c:v>
                </c:pt>
                <c:pt idx="7">
                  <c:v>0.69096244074899449</c:v>
                </c:pt>
                <c:pt idx="8">
                  <c:v>0.73315278579456655</c:v>
                </c:pt>
                <c:pt idx="9">
                  <c:v>0.76958323156000397</c:v>
                </c:pt>
                <c:pt idx="10">
                  <c:v>0.8010401295122469</c:v>
                </c:pt>
                <c:pt idx="11">
                  <c:v>0.82820247704840111</c:v>
                </c:pt>
                <c:pt idx="12">
                  <c:v>0.85165657366005409</c:v>
                </c:pt>
                <c:pt idx="13">
                  <c:v>0.87190867621255097</c:v>
                </c:pt>
                <c:pt idx="14">
                  <c:v>0.88939592650353316</c:v>
                </c:pt>
                <c:pt idx="15">
                  <c:v>0.90449578697218125</c:v>
                </c:pt>
                <c:pt idx="16">
                  <c:v>0.91753418822902266</c:v>
                </c:pt>
                <c:pt idx="17">
                  <c:v>0.92879256427079948</c:v>
                </c:pt>
                <c:pt idx="18">
                  <c:v>0.93851392723556859</c:v>
                </c:pt>
                <c:pt idx="19">
                  <c:v>0.9469081128216692</c:v>
                </c:pt>
              </c:numCache>
            </c:numRef>
          </c:val>
        </c:ser>
        <c:dLbls/>
        <c:marker val="1"/>
        <c:axId val="255609472"/>
        <c:axId val="255746816"/>
      </c:lineChart>
      <c:catAx>
        <c:axId val="255609472"/>
        <c:scaling>
          <c:orientation val="minMax"/>
        </c:scaling>
        <c:axPos val="b"/>
        <c:majorTickMark val="none"/>
        <c:tickLblPos val="nextTo"/>
        <c:crossAx val="255746816"/>
        <c:crosses val="autoZero"/>
        <c:auto val="1"/>
        <c:lblAlgn val="ctr"/>
        <c:lblOffset val="100"/>
      </c:catAx>
      <c:valAx>
        <c:axId val="2557468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内定確率</a:t>
                </a:r>
                <a:endParaRPr lang="en-US" altLang="ja-JP"/>
              </a:p>
            </c:rich>
          </c:tx>
          <c:layout/>
        </c:title>
        <c:numFmt formatCode="#,##0.00;[Red]\-#,##0.00" sourceLinked="1"/>
        <c:majorTickMark val="none"/>
        <c:tickLblPos val="nextTo"/>
        <c:crossAx val="25560947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面接社数と平均内定社数</a:t>
            </a:r>
            <a:endParaRPr lang="en-US" altLang="ja-JP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２０１０年度</c:v>
          </c:tx>
          <c:cat>
            <c:numRef>
              <c:f>Sheet1!$B$31:$B$50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Sheet1!$E$31:$E$50</c:f>
              <c:numCache>
                <c:formatCode>#,##0.00;[Red]\-#,##0.00</c:formatCode>
                <c:ptCount val="20"/>
                <c:pt idx="0">
                  <c:v>9.203539823008848E-2</c:v>
                </c:pt>
                <c:pt idx="1">
                  <c:v>0.18407079646017696</c:v>
                </c:pt>
                <c:pt idx="2">
                  <c:v>0.27610619469026537</c:v>
                </c:pt>
                <c:pt idx="3">
                  <c:v>0.36814159292035387</c:v>
                </c:pt>
                <c:pt idx="4">
                  <c:v>0.46017699115044225</c:v>
                </c:pt>
                <c:pt idx="5">
                  <c:v>0.55221238938053063</c:v>
                </c:pt>
                <c:pt idx="6">
                  <c:v>0.64424739606505277</c:v>
                </c:pt>
                <c:pt idx="7">
                  <c:v>0.7362803005805334</c:v>
                </c:pt>
                <c:pt idx="8">
                  <c:v>0.82830662282162604</c:v>
                </c:pt>
                <c:pt idx="9">
                  <c:v>0.92031724546855942</c:v>
                </c:pt>
                <c:pt idx="10">
                  <c:v>1.0122962806254758</c:v>
                </c:pt>
                <c:pt idx="11">
                  <c:v>1.1042188368257104</c:v>
                </c:pt>
                <c:pt idx="12">
                  <c:v>1.1960488457156042</c:v>
                </c:pt>
                <c:pt idx="13">
                  <c:v>1.2877370881524333</c:v>
                </c:pt>
                <c:pt idx="14">
                  <c:v>1.3792195328875092</c:v>
                </c:pt>
                <c:pt idx="15">
                  <c:v>1.4704160716561083</c:v>
                </c:pt>
                <c:pt idx="16">
                  <c:v>1.5612297052574284</c:v>
                </c:pt>
                <c:pt idx="17">
                  <c:v>1.651546207981349</c:v>
                </c:pt>
                <c:pt idx="18">
                  <c:v>1.7412342736796473</c:v>
                </c:pt>
                <c:pt idx="19">
                  <c:v>1.8301461264935921</c:v>
                </c:pt>
              </c:numCache>
            </c:numRef>
          </c:val>
        </c:ser>
        <c:ser>
          <c:idx val="1"/>
          <c:order val="1"/>
          <c:tx>
            <c:v>２００９年度</c:v>
          </c:tx>
          <c:cat>
            <c:numRef>
              <c:f>Sheet1!$B$31:$B$50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Sheet1!$F$31:$F$50</c:f>
              <c:numCache>
                <c:formatCode>#,##0.00;[Red]\-#,##0.00</c:formatCode>
                <c:ptCount val="20"/>
                <c:pt idx="0">
                  <c:v>0.13652173913043478</c:v>
                </c:pt>
                <c:pt idx="1">
                  <c:v>0.27304347826086955</c:v>
                </c:pt>
                <c:pt idx="2">
                  <c:v>0.4095652173913043</c:v>
                </c:pt>
                <c:pt idx="3">
                  <c:v>0.546086956521739</c:v>
                </c:pt>
                <c:pt idx="4">
                  <c:v>0.68260869565217397</c:v>
                </c:pt>
                <c:pt idx="5">
                  <c:v>0.81913043478260872</c:v>
                </c:pt>
                <c:pt idx="6">
                  <c:v>0.9556459864769784</c:v>
                </c:pt>
                <c:pt idx="7">
                  <c:v>1.092130205917464</c:v>
                </c:pt>
                <c:pt idx="8">
                  <c:v>1.2285219220284835</c:v>
                </c:pt>
                <c:pt idx="9">
                  <c:v>1.3647056777159945</c:v>
                </c:pt>
                <c:pt idx="10">
                  <c:v>1.500495191488791</c:v>
                </c:pt>
                <c:pt idx="11">
                  <c:v>1.6356207718297107</c:v>
                </c:pt>
                <c:pt idx="12">
                  <c:v>1.7697220783698848</c:v>
                </c:pt>
                <c:pt idx="13">
                  <c:v>1.9023468191549684</c:v>
                </c:pt>
                <c:pt idx="14">
                  <c:v>2.0329552978880887</c:v>
                </c:pt>
                <c:pt idx="15">
                  <c:v>2.1609302171278504</c:v>
                </c:pt>
                <c:pt idx="16">
                  <c:v>2.2855908056529466</c:v>
                </c:pt>
                <c:pt idx="17">
                  <c:v>2.4062101534294067</c:v>
                </c:pt>
                <c:pt idx="18">
                  <c:v>2.522034579248833</c:v>
                </c:pt>
                <c:pt idx="19">
                  <c:v>2.6323038947024173</c:v>
                </c:pt>
              </c:numCache>
            </c:numRef>
          </c:val>
        </c:ser>
        <c:dLbls/>
        <c:marker val="1"/>
        <c:axId val="256928768"/>
        <c:axId val="257336832"/>
      </c:lineChart>
      <c:catAx>
        <c:axId val="256928768"/>
        <c:scaling>
          <c:orientation val="minMax"/>
        </c:scaling>
        <c:axPos val="b"/>
        <c:numFmt formatCode="General" sourceLinked="1"/>
        <c:majorTickMark val="none"/>
        <c:tickLblPos val="nextTo"/>
        <c:crossAx val="257336832"/>
        <c:crosses val="autoZero"/>
        <c:auto val="1"/>
        <c:lblAlgn val="ctr"/>
        <c:lblOffset val="100"/>
      </c:catAx>
      <c:valAx>
        <c:axId val="2573368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内定会社数</a:t>
                </a:r>
                <a:endParaRPr lang="en-US" altLang="ja-JP"/>
              </a:p>
            </c:rich>
          </c:tx>
          <c:layout/>
        </c:title>
        <c:numFmt formatCode="#,##0.00;[Red]\-#,##0.00" sourceLinked="1"/>
        <c:majorTickMark val="none"/>
        <c:tickLblPos val="nextTo"/>
        <c:crossAx val="2569287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274320</xdr:colOff>
      <xdr:row>28</xdr:row>
      <xdr:rowOff>53340</xdr:rowOff>
    </xdr:from>
    <xdr:to>
      <xdr:col>13</xdr:col>
      <xdr:colOff>502920</xdr:colOff>
      <xdr:row>49</xdr:row>
      <xdr:rowOff>160020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510540</xdr:colOff>
      <xdr:row>28</xdr:row>
      <xdr:rowOff>60960</xdr:rowOff>
    </xdr:from>
    <xdr:to>
      <xdr:col>20</xdr:col>
      <xdr:colOff>129540</xdr:colOff>
      <xdr:row>50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358140</xdr:colOff>
      <xdr:row>50</xdr:row>
      <xdr:rowOff>137160</xdr:rowOff>
    </xdr:from>
    <xdr:to>
      <xdr:col>7</xdr:col>
      <xdr:colOff>289560</xdr:colOff>
      <xdr:row>73</xdr:row>
      <xdr:rowOff>68580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327660</xdr:colOff>
      <xdr:row>50</xdr:row>
      <xdr:rowOff>144780</xdr:rowOff>
    </xdr:from>
    <xdr:to>
      <xdr:col>13</xdr:col>
      <xdr:colOff>68580</xdr:colOff>
      <xdr:row>73</xdr:row>
      <xdr:rowOff>45720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A52"/>
  <sheetViews>
    <sheetView tabSelected="1" topLeftCell="I2" workbookViewId="0">
      <selection activeCell="AA9" sqref="AA9"/>
    </sheetView>
  </sheetViews>
  <sheetFormatPr defaultRowHeight="13.2"/>
  <cols>
    <col min="27" max="27" width="9" bestFit="1" customWidth="1"/>
  </cols>
  <sheetData>
    <row r="3" spans="1:27">
      <c r="B3" t="s">
        <v>1</v>
      </c>
      <c r="C3" t="s">
        <v>2</v>
      </c>
      <c r="D3" t="s">
        <v>3</v>
      </c>
    </row>
    <row r="4" spans="1:27">
      <c r="A4" s="2" t="s">
        <v>4</v>
      </c>
      <c r="B4" t="s">
        <v>0</v>
      </c>
      <c r="C4" s="1">
        <f>1.04/11.3</f>
        <v>9.2035398230088494E-2</v>
      </c>
      <c r="D4" s="1">
        <f>1.57/11.5</f>
        <v>0.13652173913043478</v>
      </c>
    </row>
    <row r="5" spans="1:27" ht="13.8" thickBot="1">
      <c r="C5" s="25" t="s">
        <v>18</v>
      </c>
    </row>
    <row r="6" spans="1:27" ht="13.8" thickBot="1">
      <c r="B6" s="5"/>
      <c r="C6" s="21"/>
      <c r="D6" s="22"/>
      <c r="E6" s="23" t="s">
        <v>6</v>
      </c>
      <c r="F6" s="22"/>
      <c r="G6" s="22"/>
      <c r="H6" s="22"/>
      <c r="I6" s="24"/>
      <c r="J6" s="5" t="s">
        <v>8</v>
      </c>
      <c r="K6" s="5" t="s">
        <v>9</v>
      </c>
      <c r="L6" t="s">
        <v>11</v>
      </c>
      <c r="M6" t="s">
        <v>13</v>
      </c>
      <c r="N6" t="s">
        <v>14</v>
      </c>
      <c r="P6" t="s">
        <v>6</v>
      </c>
      <c r="W6" t="s">
        <v>8</v>
      </c>
      <c r="X6" t="s">
        <v>9</v>
      </c>
      <c r="Y6" t="s">
        <v>11</v>
      </c>
      <c r="Z6" t="s">
        <v>13</v>
      </c>
      <c r="AA6" t="s">
        <v>14</v>
      </c>
    </row>
    <row r="7" spans="1:27" ht="13.8" thickBot="1">
      <c r="B7" s="18" t="s">
        <v>17</v>
      </c>
      <c r="C7" s="19">
        <v>0</v>
      </c>
      <c r="D7" s="19">
        <v>1</v>
      </c>
      <c r="E7" s="19">
        <v>2</v>
      </c>
      <c r="F7" s="19">
        <v>3</v>
      </c>
      <c r="G7" s="19">
        <v>4</v>
      </c>
      <c r="H7" s="19">
        <v>5</v>
      </c>
      <c r="I7" s="20">
        <v>6</v>
      </c>
      <c r="J7" s="7" t="s">
        <v>7</v>
      </c>
      <c r="K7" s="7" t="s">
        <v>10</v>
      </c>
      <c r="L7" t="s">
        <v>12</v>
      </c>
      <c r="M7" t="s">
        <v>6</v>
      </c>
      <c r="N7" t="s">
        <v>15</v>
      </c>
      <c r="O7" t="s">
        <v>5</v>
      </c>
      <c r="P7">
        <v>0</v>
      </c>
      <c r="Q7">
        <v>1</v>
      </c>
      <c r="R7">
        <v>2</v>
      </c>
      <c r="S7">
        <v>3</v>
      </c>
      <c r="T7">
        <v>4</v>
      </c>
      <c r="U7">
        <v>5</v>
      </c>
      <c r="V7">
        <v>6</v>
      </c>
      <c r="W7" t="s">
        <v>7</v>
      </c>
      <c r="X7" t="s">
        <v>10</v>
      </c>
      <c r="Y7" t="s">
        <v>12</v>
      </c>
      <c r="Z7" t="s">
        <v>6</v>
      </c>
      <c r="AA7" t="s">
        <v>15</v>
      </c>
    </row>
    <row r="8" spans="1:27">
      <c r="B8" s="17">
        <v>1</v>
      </c>
      <c r="C8" s="8">
        <f>BINOMDIST(C7,$B8,$C$4,FALSE)</f>
        <v>0.90796460176991145</v>
      </c>
      <c r="D8" s="9">
        <f>BINOMDIST(D7,$B8,$C$4,FALSE)</f>
        <v>9.203539823008848E-2</v>
      </c>
      <c r="E8" s="9"/>
      <c r="F8" s="9"/>
      <c r="G8" s="9"/>
      <c r="H8" s="9"/>
      <c r="I8" s="10"/>
      <c r="J8" s="6">
        <f>+B8*5</f>
        <v>5</v>
      </c>
      <c r="K8" s="5">
        <f>+B8*2</f>
        <v>2</v>
      </c>
      <c r="L8" s="4">
        <f>1-C8</f>
        <v>9.203539823008855E-2</v>
      </c>
      <c r="M8" s="4">
        <f>+C8*$C$7+D8*$D$7+E8*$E$7+F8*$F$7+G8*$G$7+H8*$H$7+I8*$I$7</f>
        <v>9.203539823008848E-2</v>
      </c>
      <c r="N8" s="3">
        <f>+B8*$C$4*(1-$C$4)</f>
        <v>8.3564883702717516E-2</v>
      </c>
      <c r="O8">
        <v>1</v>
      </c>
      <c r="P8" s="3">
        <f>BINOMDIST(P7,$B8,$D$4,FALSE)</f>
        <v>0.86347826086956525</v>
      </c>
      <c r="Q8" s="3">
        <f>BINOMDIST(Q7,$B8,$D$4,FALSE)</f>
        <v>0.13652173913043478</v>
      </c>
      <c r="R8" s="3"/>
      <c r="S8" s="3"/>
      <c r="T8" s="3"/>
      <c r="U8" s="3"/>
      <c r="V8" s="3"/>
      <c r="W8">
        <f>+O8*5</f>
        <v>5</v>
      </c>
      <c r="X8">
        <f>+O8*2</f>
        <v>2</v>
      </c>
      <c r="Y8" s="4">
        <f>1-P8</f>
        <v>0.13652173913043475</v>
      </c>
      <c r="Z8" s="4">
        <f>+P8*$C$7+Q8*$D$7+R8*$E$7+S8*$F$7+T8*$G$7+U8*$H$7+V8*$I$7</f>
        <v>0.13652173913043478</v>
      </c>
      <c r="AA8" s="3">
        <f>+C8*$D$4*(1-$D$4)</f>
        <v>0.10703409404955082</v>
      </c>
    </row>
    <row r="9" spans="1:27">
      <c r="B9" s="17">
        <v>2</v>
      </c>
      <c r="C9" s="11">
        <f>BINOMDIST(C$78,$B9,$C$4,FALSE)</f>
        <v>0.82439971806719392</v>
      </c>
      <c r="D9" s="12">
        <f>BINOMDIST(D$7,$B9,$C$4,FALSE)</f>
        <v>0.167129767405435</v>
      </c>
      <c r="E9" s="12">
        <f>BINOMDIST(E$7,$B9,$C$4,FALSE)</f>
        <v>8.4705145273709734E-3</v>
      </c>
      <c r="F9" s="12"/>
      <c r="G9" s="12"/>
      <c r="H9" s="12"/>
      <c r="I9" s="13"/>
      <c r="J9" s="6">
        <f t="shared" ref="J9:J27" si="0">+B9*5</f>
        <v>10</v>
      </c>
      <c r="K9" s="6">
        <f t="shared" ref="K9:K27" si="1">+B9*2</f>
        <v>4</v>
      </c>
      <c r="L9" s="4">
        <f t="shared" ref="L9:L27" si="2">1-C9</f>
        <v>0.17560028193280608</v>
      </c>
      <c r="M9" s="4">
        <f t="shared" ref="M9:M27" si="3">+C9*$C$7+D9*$D$7+E9*$E$7+F9*$F$7+G9*$G$7+H9*$H$7+I9*$I$7</f>
        <v>0.18407079646017696</v>
      </c>
      <c r="N9" s="3">
        <f t="shared" ref="N9:N27" si="4">+B9*$C$4*(1-$C$4)</f>
        <v>0.16712976740543503</v>
      </c>
      <c r="O9">
        <v>2</v>
      </c>
      <c r="P9" s="3">
        <f>BINOMDIST(P$7,$B9,$D$4,FALSE)</f>
        <v>0.74559470699432895</v>
      </c>
      <c r="Q9" s="3">
        <f>BINOMDIST(Q$7,$B9,$D$4,FALSE)</f>
        <v>0.23576710775047258</v>
      </c>
      <c r="R9" s="3">
        <f>BINOMDIST(R$7,$B9,$D$4,FALSE)</f>
        <v>1.8638185255198485E-2</v>
      </c>
      <c r="S9" s="3"/>
      <c r="T9" s="3"/>
      <c r="U9" s="3"/>
      <c r="V9" s="3"/>
      <c r="W9">
        <f t="shared" ref="W9:W27" si="5">+O9*5</f>
        <v>10</v>
      </c>
      <c r="X9">
        <f t="shared" ref="X9:X27" si="6">+O9*2</f>
        <v>4</v>
      </c>
      <c r="Y9" s="4">
        <f t="shared" ref="Y9:Y27" si="7">1-P9</f>
        <v>0.25440529300567105</v>
      </c>
      <c r="Z9" s="4">
        <f t="shared" ref="Z9:Z27" si="8">+P9*$C$7+Q9*$D$7+R9*$E$7+S9*$F$7+T9*$G$7+U9*$H$7+V9*$I$7</f>
        <v>0.27304347826086955</v>
      </c>
      <c r="AA9" s="3">
        <f t="shared" ref="AA9:AA27" si="9">+C9*$D$4*(1-$D$4)</f>
        <v>9.7183168579503668E-2</v>
      </c>
    </row>
    <row r="10" spans="1:27">
      <c r="B10" s="17">
        <v>3</v>
      </c>
      <c r="C10" s="11">
        <f t="shared" ref="C10:C27" si="10">BINOMDIST(C$78,$B10,$C$4,FALSE)</f>
        <v>0.74852576171410701</v>
      </c>
      <c r="D10" s="12">
        <f t="shared" ref="D10:I25" si="11">BINOMDIST(D$7,$B10,$C$4,FALSE)</f>
        <v>0.22762186905926057</v>
      </c>
      <c r="E10" s="12">
        <f t="shared" si="11"/>
        <v>2.3072782048891908E-2</v>
      </c>
      <c r="F10" s="12">
        <f t="shared" si="11"/>
        <v>7.7958717774033687E-4</v>
      </c>
      <c r="G10" s="12"/>
      <c r="H10" s="12"/>
      <c r="I10" s="13"/>
      <c r="J10" s="6">
        <f t="shared" si="0"/>
        <v>15</v>
      </c>
      <c r="K10" s="6">
        <f t="shared" si="1"/>
        <v>6</v>
      </c>
      <c r="L10" s="4">
        <f t="shared" si="2"/>
        <v>0.25147423828589299</v>
      </c>
      <c r="M10" s="4">
        <f t="shared" si="3"/>
        <v>0.27610619469026537</v>
      </c>
      <c r="N10" s="3">
        <f t="shared" si="4"/>
        <v>0.25069465110815253</v>
      </c>
      <c r="O10">
        <v>3</v>
      </c>
      <c r="P10" s="3">
        <f t="shared" ref="P10:V27" si="12">BINOMDIST(P$7,$B10,$D$4,FALSE)</f>
        <v>0.64380482090901625</v>
      </c>
      <c r="Q10" s="3">
        <f t="shared" si="12"/>
        <v>0.3053696582559382</v>
      </c>
      <c r="R10" s="3">
        <f t="shared" si="12"/>
        <v>4.8281003369770682E-2</v>
      </c>
      <c r="S10" s="3">
        <f t="shared" si="12"/>
        <v>2.5445174652749232E-3</v>
      </c>
      <c r="T10" s="3"/>
      <c r="U10" s="3"/>
      <c r="V10" s="3"/>
      <c r="W10">
        <f t="shared" si="5"/>
        <v>15</v>
      </c>
      <c r="X10">
        <f t="shared" si="6"/>
        <v>6</v>
      </c>
      <c r="Y10" s="4">
        <f t="shared" si="7"/>
        <v>0.35619517909098375</v>
      </c>
      <c r="Z10" s="4">
        <f t="shared" si="8"/>
        <v>0.4095652173913043</v>
      </c>
      <c r="AA10" s="3">
        <f t="shared" si="9"/>
        <v>8.8238876958027221E-2</v>
      </c>
    </row>
    <row r="11" spans="1:27">
      <c r="B11" s="17">
        <v>4</v>
      </c>
      <c r="C11" s="11">
        <f t="shared" si="10"/>
        <v>0.67963489514926878</v>
      </c>
      <c r="D11" s="12">
        <f t="shared" si="11"/>
        <v>0.27556346625935263</v>
      </c>
      <c r="E11" s="12">
        <f t="shared" si="11"/>
        <v>4.1898538729492209E-2</v>
      </c>
      <c r="F11" s="12">
        <f t="shared" si="11"/>
        <v>2.8313502455277364E-3</v>
      </c>
      <c r="G11" s="12">
        <f t="shared" si="11"/>
        <v>7.1749616358402705E-5</v>
      </c>
      <c r="H11" s="12"/>
      <c r="I11" s="13"/>
      <c r="J11" s="6">
        <f t="shared" si="0"/>
        <v>20</v>
      </c>
      <c r="K11" s="6">
        <f t="shared" si="1"/>
        <v>8</v>
      </c>
      <c r="L11" s="4">
        <f t="shared" si="2"/>
        <v>0.32036510485073122</v>
      </c>
      <c r="M11" s="4">
        <f t="shared" si="3"/>
        <v>0.36814159292035387</v>
      </c>
      <c r="N11" s="3">
        <f t="shared" si="4"/>
        <v>0.33425953481087006</v>
      </c>
      <c r="O11">
        <v>4</v>
      </c>
      <c r="P11" s="3">
        <f t="shared" si="12"/>
        <v>0.55591146709795924</v>
      </c>
      <c r="Q11" s="3">
        <f t="shared" si="12"/>
        <v>0.35157341524422797</v>
      </c>
      <c r="R11" s="3">
        <f t="shared" si="12"/>
        <v>8.3379193645534422E-2</v>
      </c>
      <c r="S11" s="3">
        <f t="shared" si="12"/>
        <v>8.7885420626713003E-3</v>
      </c>
      <c r="T11" s="3">
        <f t="shared" si="12"/>
        <v>3.4738194960709826E-4</v>
      </c>
      <c r="U11" s="3"/>
      <c r="V11" s="3"/>
      <c r="W11">
        <f t="shared" si="5"/>
        <v>20</v>
      </c>
      <c r="X11">
        <f t="shared" si="6"/>
        <v>8</v>
      </c>
      <c r="Y11" s="4">
        <f t="shared" si="7"/>
        <v>0.44408853290204076</v>
      </c>
      <c r="Z11" s="4">
        <f t="shared" si="8"/>
        <v>0.546086956521739</v>
      </c>
      <c r="AA11" s="3">
        <f t="shared" si="9"/>
        <v>8.0117776777819394E-2</v>
      </c>
    </row>
    <row r="12" spans="1:27">
      <c r="B12" s="17">
        <v>5</v>
      </c>
      <c r="C12" s="11">
        <f t="shared" si="10"/>
        <v>0.61708442692314136</v>
      </c>
      <c r="D12" s="12">
        <f t="shared" si="11"/>
        <v>0.31275234113063693</v>
      </c>
      <c r="E12" s="12">
        <f t="shared" si="11"/>
        <v>6.3403983387107662E-2</v>
      </c>
      <c r="F12" s="12">
        <f t="shared" si="11"/>
        <v>6.426914495379331E-3</v>
      </c>
      <c r="G12" s="12">
        <f t="shared" si="11"/>
        <v>3.257305592200052E-4</v>
      </c>
      <c r="H12" s="12">
        <f t="shared" si="11"/>
        <v>6.603504514401666E-6</v>
      </c>
      <c r="I12" s="13"/>
      <c r="J12" s="6">
        <f t="shared" si="0"/>
        <v>25</v>
      </c>
      <c r="K12" s="6">
        <f t="shared" si="1"/>
        <v>10</v>
      </c>
      <c r="L12" s="4">
        <f t="shared" si="2"/>
        <v>0.38291557307685864</v>
      </c>
      <c r="M12" s="4">
        <f t="shared" si="3"/>
        <v>0.46017699115044225</v>
      </c>
      <c r="N12" s="3">
        <f t="shared" si="4"/>
        <v>0.41782441851358754</v>
      </c>
      <c r="O12">
        <v>5</v>
      </c>
      <c r="P12" s="3">
        <f t="shared" si="12"/>
        <v>0.48001746680719443</v>
      </c>
      <c r="Q12" s="3">
        <f t="shared" si="12"/>
        <v>0.37947000145382431</v>
      </c>
      <c r="R12" s="3">
        <f t="shared" si="12"/>
        <v>0.11999353520292129</v>
      </c>
      <c r="S12" s="3">
        <f t="shared" si="12"/>
        <v>1.897178753963609E-2</v>
      </c>
      <c r="T12" s="3">
        <f t="shared" si="12"/>
        <v>1.4997838085210808E-3</v>
      </c>
      <c r="U12" s="3">
        <f t="shared" si="12"/>
        <v>4.7425187902882125E-5</v>
      </c>
      <c r="V12" s="3"/>
      <c r="W12">
        <f t="shared" si="5"/>
        <v>25</v>
      </c>
      <c r="X12">
        <f t="shared" si="6"/>
        <v>10</v>
      </c>
      <c r="Y12" s="4">
        <f t="shared" si="7"/>
        <v>0.51998253319280563</v>
      </c>
      <c r="Z12" s="4">
        <f t="shared" si="8"/>
        <v>0.68260869565217397</v>
      </c>
      <c r="AA12" s="3">
        <f t="shared" si="9"/>
        <v>7.274410528676345E-2</v>
      </c>
    </row>
    <row r="13" spans="1:27">
      <c r="B13" s="17">
        <v>6</v>
      </c>
      <c r="C13" s="11">
        <f t="shared" si="10"/>
        <v>0.56029081594968411</v>
      </c>
      <c r="D13" s="12">
        <f t="shared" si="11"/>
        <v>0.34076166584074347</v>
      </c>
      <c r="E13" s="12">
        <f t="shared" si="11"/>
        <v>8.6352858790051945E-2</v>
      </c>
      <c r="F13" s="12">
        <f t="shared" si="11"/>
        <v>1.1670821720812732E-2</v>
      </c>
      <c r="G13" s="12">
        <f t="shared" si="11"/>
        <v>8.8725545245944772E-4</v>
      </c>
      <c r="H13" s="12">
        <f t="shared" si="11"/>
        <v>3.5974490080227131E-5</v>
      </c>
      <c r="I13" s="13">
        <f t="shared" si="11"/>
        <v>6.0775616769714354E-7</v>
      </c>
      <c r="J13" s="6">
        <f t="shared" si="0"/>
        <v>30</v>
      </c>
      <c r="K13" s="6">
        <f t="shared" si="1"/>
        <v>12</v>
      </c>
      <c r="L13" s="4">
        <f t="shared" si="2"/>
        <v>0.43970918405031589</v>
      </c>
      <c r="M13" s="4">
        <f t="shared" si="3"/>
        <v>0.55221238938053063</v>
      </c>
      <c r="N13" s="3">
        <f t="shared" si="4"/>
        <v>0.50138930221630507</v>
      </c>
      <c r="O13">
        <v>6</v>
      </c>
      <c r="P13" s="3">
        <f t="shared" si="12"/>
        <v>0.41448464742569047</v>
      </c>
      <c r="Q13" s="3">
        <f t="shared" si="12"/>
        <v>0.39319691628902365</v>
      </c>
      <c r="R13" s="3">
        <f t="shared" si="12"/>
        <v>0.15541771363891413</v>
      </c>
      <c r="S13" s="3">
        <f t="shared" si="12"/>
        <v>3.2763452220623719E-2</v>
      </c>
      <c r="T13" s="3">
        <f t="shared" si="12"/>
        <v>3.8850921439863473E-3</v>
      </c>
      <c r="U13" s="3">
        <f t="shared" si="12"/>
        <v>2.4570371263075801E-4</v>
      </c>
      <c r="V13" s="3">
        <f t="shared" si="12"/>
        <v>6.4745691310891203E-6</v>
      </c>
      <c r="W13">
        <f t="shared" si="5"/>
        <v>30</v>
      </c>
      <c r="X13">
        <f t="shared" si="6"/>
        <v>12</v>
      </c>
      <c r="Y13" s="4">
        <f t="shared" si="7"/>
        <v>0.58551535257430953</v>
      </c>
      <c r="Z13" s="4">
        <f t="shared" si="8"/>
        <v>0.81913043478260872</v>
      </c>
      <c r="AA13" s="3">
        <f t="shared" si="9"/>
        <v>6.604907258780468E-2</v>
      </c>
    </row>
    <row r="14" spans="1:27">
      <c r="B14" s="17">
        <v>7</v>
      </c>
      <c r="C14" s="11">
        <f t="shared" si="10"/>
        <v>0.50872422757909364</v>
      </c>
      <c r="D14" s="12">
        <f t="shared" si="11"/>
        <v>0.36096611859413275</v>
      </c>
      <c r="E14" s="12">
        <f t="shared" si="11"/>
        <v>0.10976747466020409</v>
      </c>
      <c r="F14" s="12">
        <f t="shared" si="11"/>
        <v>1.8544212743114387E-2</v>
      </c>
      <c r="G14" s="12">
        <f t="shared" si="11"/>
        <v>1.8797252683078918E-3</v>
      </c>
      <c r="H14" s="12">
        <f t="shared" si="11"/>
        <v>1.143224724584917E-4</v>
      </c>
      <c r="I14" s="13">
        <f t="shared" si="11"/>
        <v>3.8627476074344109E-6</v>
      </c>
      <c r="J14" s="6">
        <f t="shared" si="0"/>
        <v>35</v>
      </c>
      <c r="K14" s="6">
        <f t="shared" si="1"/>
        <v>14</v>
      </c>
      <c r="L14" s="4">
        <f t="shared" si="2"/>
        <v>0.49127577242090636</v>
      </c>
      <c r="M14" s="4">
        <f t="shared" si="3"/>
        <v>0.64424739606505277</v>
      </c>
      <c r="N14" s="3">
        <f t="shared" si="4"/>
        <v>0.58495418591902248</v>
      </c>
      <c r="O14">
        <v>7</v>
      </c>
      <c r="P14" s="3">
        <f t="shared" si="12"/>
        <v>0.35789848251627021</v>
      </c>
      <c r="Q14" s="3">
        <f t="shared" si="12"/>
        <v>0.39610315436594246</v>
      </c>
      <c r="R14" s="3">
        <f t="shared" si="12"/>
        <v>0.18787974391375517</v>
      </c>
      <c r="S14" s="3">
        <f t="shared" si="12"/>
        <v>4.9508425301207706E-2</v>
      </c>
      <c r="T14" s="3">
        <f t="shared" si="12"/>
        <v>7.827616084883797E-3</v>
      </c>
      <c r="U14" s="3">
        <f t="shared" si="12"/>
        <v>7.4255935065060822E-4</v>
      </c>
      <c r="V14" s="3">
        <f t="shared" si="12"/>
        <v>3.913454785234824E-5</v>
      </c>
      <c r="W14">
        <f t="shared" si="5"/>
        <v>35</v>
      </c>
      <c r="X14">
        <f t="shared" si="6"/>
        <v>14</v>
      </c>
      <c r="Y14" s="4">
        <f t="shared" si="7"/>
        <v>0.64210151748372979</v>
      </c>
      <c r="Z14" s="4">
        <f t="shared" si="8"/>
        <v>0.9556459864769784</v>
      </c>
      <c r="AA14" s="3">
        <f t="shared" si="9"/>
        <v>5.9970219889458047E-2</v>
      </c>
    </row>
    <row r="15" spans="1:27">
      <c r="B15" s="17">
        <v>8</v>
      </c>
      <c r="C15" s="11">
        <f t="shared" si="10"/>
        <v>0.46190359070455755</v>
      </c>
      <c r="D15" s="12">
        <f t="shared" si="11"/>
        <v>0.37456509499628837</v>
      </c>
      <c r="E15" s="12">
        <f t="shared" si="11"/>
        <v>0.1328866418895214</v>
      </c>
      <c r="F15" s="12">
        <f t="shared" si="11"/>
        <v>2.6939981981501392E-2</v>
      </c>
      <c r="G15" s="12">
        <f t="shared" si="11"/>
        <v>3.4134480093520299E-3</v>
      </c>
      <c r="H15" s="12">
        <f t="shared" si="11"/>
        <v>2.7680202181100286E-4</v>
      </c>
      <c r="I15" s="13">
        <f t="shared" si="11"/>
        <v>1.4028952372487453E-5</v>
      </c>
      <c r="J15" s="6">
        <f t="shared" si="0"/>
        <v>40</v>
      </c>
      <c r="K15" s="6">
        <f t="shared" si="1"/>
        <v>16</v>
      </c>
      <c r="L15" s="4">
        <f t="shared" si="2"/>
        <v>0.53809640929544245</v>
      </c>
      <c r="M15" s="4">
        <f t="shared" si="3"/>
        <v>0.7362803005805334</v>
      </c>
      <c r="N15" s="3">
        <f t="shared" si="4"/>
        <v>0.66851906962174013</v>
      </c>
      <c r="O15">
        <v>8</v>
      </c>
      <c r="P15" s="3">
        <f t="shared" si="12"/>
        <v>0.30903755925100546</v>
      </c>
      <c r="Q15" s="3">
        <f t="shared" si="12"/>
        <v>0.39088738612211771</v>
      </c>
      <c r="R15" s="3">
        <f t="shared" si="12"/>
        <v>0.21630676603635812</v>
      </c>
      <c r="S15" s="3">
        <f t="shared" si="12"/>
        <v>6.8399118363964187E-2</v>
      </c>
      <c r="T15" s="3">
        <f t="shared" si="12"/>
        <v>1.3517952647460193E-2</v>
      </c>
      <c r="U15" s="3">
        <f t="shared" si="12"/>
        <v>1.7098236178459223E-3</v>
      </c>
      <c r="V15" s="3">
        <f t="shared" si="12"/>
        <v>1.3516732527784974E-4</v>
      </c>
      <c r="W15">
        <f t="shared" si="5"/>
        <v>40</v>
      </c>
      <c r="X15">
        <f t="shared" si="6"/>
        <v>16</v>
      </c>
      <c r="Y15" s="4">
        <f t="shared" si="7"/>
        <v>0.69096244074899449</v>
      </c>
      <c r="Z15" s="4">
        <f t="shared" si="8"/>
        <v>1.092130205917464</v>
      </c>
      <c r="AA15" s="3">
        <f t="shared" si="9"/>
        <v>5.4450836819985804E-2</v>
      </c>
    </row>
    <row r="16" spans="1:27">
      <c r="B16" s="17">
        <v>9</v>
      </c>
      <c r="C16" s="11">
        <f t="shared" si="10"/>
        <v>0.41939210979015579</v>
      </c>
      <c r="D16" s="12">
        <f t="shared" si="11"/>
        <v>0.38260332822961574</v>
      </c>
      <c r="E16" s="12">
        <f t="shared" si="11"/>
        <v>0.15512961456483446</v>
      </c>
      <c r="F16" s="12">
        <f t="shared" si="11"/>
        <v>3.6690825017283754E-2</v>
      </c>
      <c r="G16" s="12">
        <f t="shared" si="11"/>
        <v>5.5787219324525024E-3</v>
      </c>
      <c r="H16" s="12">
        <f t="shared" si="11"/>
        <v>5.6548448438115053E-4</v>
      </c>
      <c r="I16" s="13">
        <f t="shared" si="11"/>
        <v>3.8213376462403868E-5</v>
      </c>
      <c r="J16" s="6">
        <f t="shared" si="0"/>
        <v>45</v>
      </c>
      <c r="K16" s="6">
        <f t="shared" si="1"/>
        <v>18</v>
      </c>
      <c r="L16" s="4">
        <f t="shared" si="2"/>
        <v>0.58060789020984416</v>
      </c>
      <c r="M16" s="4">
        <f t="shared" si="3"/>
        <v>0.82830662282162604</v>
      </c>
      <c r="N16" s="3">
        <f t="shared" si="4"/>
        <v>0.75208395332445765</v>
      </c>
      <c r="O16">
        <v>9</v>
      </c>
      <c r="P16" s="3">
        <f t="shared" si="12"/>
        <v>0.26684721420543339</v>
      </c>
      <c r="Q16" s="3">
        <f t="shared" si="12"/>
        <v>0.37971310541014841</v>
      </c>
      <c r="R16" s="3">
        <f t="shared" si="12"/>
        <v>0.24014081590893577</v>
      </c>
      <c r="S16" s="3">
        <f t="shared" si="12"/>
        <v>8.8591727654890998E-2</v>
      </c>
      <c r="T16" s="3">
        <f t="shared" si="12"/>
        <v>2.1010424836582917E-2</v>
      </c>
      <c r="U16" s="3">
        <f t="shared" si="12"/>
        <v>3.3218899288454361E-3</v>
      </c>
      <c r="V16" s="3">
        <f t="shared" si="12"/>
        <v>3.5014214087192552E-4</v>
      </c>
      <c r="W16">
        <f t="shared" si="5"/>
        <v>45</v>
      </c>
      <c r="X16">
        <f t="shared" si="6"/>
        <v>18</v>
      </c>
      <c r="Y16" s="4">
        <f t="shared" si="7"/>
        <v>0.73315278579456655</v>
      </c>
      <c r="Z16" s="4">
        <f t="shared" si="8"/>
        <v>1.2285219220284835</v>
      </c>
      <c r="AA16" s="3">
        <f t="shared" si="9"/>
        <v>4.9439432369296842E-2</v>
      </c>
    </row>
    <row r="17" spans="2:27">
      <c r="B17" s="17">
        <v>10</v>
      </c>
      <c r="C17" s="11">
        <f t="shared" si="10"/>
        <v>0.38079318995106176</v>
      </c>
      <c r="D17" s="12">
        <f t="shared" si="11"/>
        <v>0.38598919839093981</v>
      </c>
      <c r="E17" s="12">
        <f t="shared" si="11"/>
        <v>0.17606524838884968</v>
      </c>
      <c r="F17" s="12">
        <f t="shared" si="11"/>
        <v>4.7591386179182217E-2</v>
      </c>
      <c r="G17" s="12">
        <f t="shared" si="11"/>
        <v>8.4421367296405123E-3</v>
      </c>
      <c r="H17" s="12">
        <f t="shared" si="11"/>
        <v>1.0268797893363902E-3</v>
      </c>
      <c r="I17" s="13">
        <f t="shared" si="11"/>
        <v>8.6740982854925593E-5</v>
      </c>
      <c r="J17" s="6">
        <f t="shared" si="0"/>
        <v>50</v>
      </c>
      <c r="K17" s="6">
        <f t="shared" si="1"/>
        <v>20</v>
      </c>
      <c r="L17" s="4">
        <f t="shared" si="2"/>
        <v>0.61920681004893829</v>
      </c>
      <c r="M17" s="4">
        <f t="shared" si="3"/>
        <v>0.92031724546855942</v>
      </c>
      <c r="N17" s="3">
        <f t="shared" si="4"/>
        <v>0.83564883702717507</v>
      </c>
      <c r="O17">
        <v>10</v>
      </c>
      <c r="P17" s="3">
        <f t="shared" si="12"/>
        <v>0.23041676843999601</v>
      </c>
      <c r="Q17" s="3">
        <f t="shared" si="12"/>
        <v>0.36430445765437425</v>
      </c>
      <c r="R17" s="3">
        <f t="shared" si="12"/>
        <v>0.25919546760605783</v>
      </c>
      <c r="S17" s="3">
        <f t="shared" si="12"/>
        <v>0.10928147274696495</v>
      </c>
      <c r="T17" s="3">
        <f t="shared" si="12"/>
        <v>3.0236741830038886E-2</v>
      </c>
      <c r="U17" s="3">
        <f t="shared" si="12"/>
        <v>5.7367594771191629E-3</v>
      </c>
      <c r="V17" s="3">
        <f t="shared" si="12"/>
        <v>7.5585031714309138E-4</v>
      </c>
      <c r="W17">
        <f t="shared" si="5"/>
        <v>50</v>
      </c>
      <c r="X17">
        <f t="shared" si="6"/>
        <v>20</v>
      </c>
      <c r="Y17" s="4">
        <f t="shared" si="7"/>
        <v>0.76958323156000397</v>
      </c>
      <c r="Z17" s="4">
        <f t="shared" si="8"/>
        <v>1.3647056777159945</v>
      </c>
      <c r="AA17" s="3">
        <f t="shared" si="9"/>
        <v>4.4889254522919073E-2</v>
      </c>
    </row>
    <row r="18" spans="2:27">
      <c r="B18" s="17">
        <v>11</v>
      </c>
      <c r="C18" s="11">
        <f t="shared" si="10"/>
        <v>0.34574673707061004</v>
      </c>
      <c r="D18" s="12">
        <f t="shared" si="11"/>
        <v>0.38551098168496867</v>
      </c>
      <c r="E18" s="12">
        <f t="shared" si="11"/>
        <v>0.19538568272532525</v>
      </c>
      <c r="F18" s="12">
        <f t="shared" si="11"/>
        <v>5.9415529249806462E-2</v>
      </c>
      <c r="G18" s="12">
        <f t="shared" si="11"/>
        <v>1.2045253493138156E-2</v>
      </c>
      <c r="H18" s="12">
        <f t="shared" si="11"/>
        <v>1.7093459148157077E-3</v>
      </c>
      <c r="I18" s="13">
        <f t="shared" si="11"/>
        <v>1.7326703230100712E-4</v>
      </c>
      <c r="J18" s="6">
        <f t="shared" si="0"/>
        <v>55</v>
      </c>
      <c r="K18" s="6">
        <f t="shared" si="1"/>
        <v>22</v>
      </c>
      <c r="L18" s="4">
        <f t="shared" si="2"/>
        <v>0.65425326292939001</v>
      </c>
      <c r="M18" s="4">
        <f t="shared" si="3"/>
        <v>1.0122962806254758</v>
      </c>
      <c r="N18" s="3">
        <f t="shared" si="4"/>
        <v>0.9192137207298926</v>
      </c>
      <c r="O18">
        <v>11</v>
      </c>
      <c r="P18" s="3">
        <f t="shared" si="12"/>
        <v>0.19895987048775307</v>
      </c>
      <c r="Q18" s="3">
        <f t="shared" si="12"/>
        <v>0.34602587747467223</v>
      </c>
      <c r="R18" s="3">
        <f t="shared" si="12"/>
        <v>0.2735451297256975</v>
      </c>
      <c r="S18" s="3">
        <f t="shared" si="12"/>
        <v>0.12974799204511936</v>
      </c>
      <c r="T18" s="3">
        <f t="shared" si="12"/>
        <v>4.1028065963914895E-2</v>
      </c>
      <c r="U18" s="3">
        <f t="shared" si="12"/>
        <v>9.081539676604725E-3</v>
      </c>
      <c r="V18" s="3">
        <f t="shared" si="12"/>
        <v>1.4358526981137372E-3</v>
      </c>
      <c r="W18">
        <f t="shared" si="5"/>
        <v>55</v>
      </c>
      <c r="X18">
        <f t="shared" si="6"/>
        <v>22</v>
      </c>
      <c r="Y18" s="4">
        <f t="shared" si="7"/>
        <v>0.8010401295122469</v>
      </c>
      <c r="Z18" s="4">
        <f t="shared" si="8"/>
        <v>1.500495191488791</v>
      </c>
      <c r="AA18" s="3">
        <f t="shared" si="9"/>
        <v>4.0757854106650414E-2</v>
      </c>
    </row>
    <row r="19" spans="2:27">
      <c r="B19" s="17">
        <v>12</v>
      </c>
      <c r="C19" s="11">
        <f t="shared" si="10"/>
        <v>0.3139257984375628</v>
      </c>
      <c r="D19" s="12">
        <f t="shared" si="11"/>
        <v>0.38185126359656746</v>
      </c>
      <c r="E19" s="12">
        <f t="shared" si="11"/>
        <v>0.2128839403286906</v>
      </c>
      <c r="F19" s="12">
        <f t="shared" si="11"/>
        <v>7.1929596472332075E-2</v>
      </c>
      <c r="G19" s="12">
        <f t="shared" si="11"/>
        <v>1.6404995686672232E-2</v>
      </c>
      <c r="H19" s="12">
        <f t="shared" si="11"/>
        <v>2.6606152848560041E-3</v>
      </c>
      <c r="I19" s="13">
        <f t="shared" si="11"/>
        <v>3.146406639660766E-4</v>
      </c>
      <c r="J19" s="6">
        <f t="shared" si="0"/>
        <v>60</v>
      </c>
      <c r="K19" s="6">
        <f t="shared" si="1"/>
        <v>24</v>
      </c>
      <c r="L19" s="4">
        <f t="shared" si="2"/>
        <v>0.68607420156243726</v>
      </c>
      <c r="M19" s="4">
        <f t="shared" si="3"/>
        <v>1.1042188368257104</v>
      </c>
      <c r="N19" s="3">
        <f t="shared" si="4"/>
        <v>1.0027786044326101</v>
      </c>
      <c r="O19">
        <v>12</v>
      </c>
      <c r="P19" s="3">
        <f t="shared" si="12"/>
        <v>0.17179752295159895</v>
      </c>
      <c r="Q19" s="3">
        <f t="shared" si="12"/>
        <v>0.32594817043384938</v>
      </c>
      <c r="R19" s="3">
        <f t="shared" si="12"/>
        <v>0.28344032746186193</v>
      </c>
      <c r="S19" s="3">
        <f t="shared" si="12"/>
        <v>0.14937942736325047</v>
      </c>
      <c r="T19" s="3">
        <f t="shared" si="12"/>
        <v>5.3140264568044542E-2</v>
      </c>
      <c r="U19" s="3">
        <f t="shared" si="12"/>
        <v>1.3442935004524465E-2</v>
      </c>
      <c r="V19" s="3">
        <f t="shared" si="12"/>
        <v>2.4796551812642448E-3</v>
      </c>
      <c r="W19">
        <f t="shared" si="5"/>
        <v>60</v>
      </c>
      <c r="X19">
        <f t="shared" si="6"/>
        <v>24</v>
      </c>
      <c r="Y19" s="4">
        <f t="shared" si="7"/>
        <v>0.82820247704840111</v>
      </c>
      <c r="Z19" s="4">
        <f t="shared" si="8"/>
        <v>1.6356207718297107</v>
      </c>
      <c r="AA19" s="3">
        <f t="shared" si="9"/>
        <v>3.7006688772940999E-2</v>
      </c>
    </row>
    <row r="20" spans="2:27">
      <c r="B20" s="17">
        <v>13</v>
      </c>
      <c r="C20" s="11">
        <f t="shared" si="10"/>
        <v>0.28503351256366316</v>
      </c>
      <c r="D20" s="12">
        <f t="shared" si="11"/>
        <v>0.37559971636069456</v>
      </c>
      <c r="E20" s="12">
        <f t="shared" si="11"/>
        <v>0.22843491521352174</v>
      </c>
      <c r="F20" s="12">
        <f t="shared" si="11"/>
        <v>8.4902385641412836E-2</v>
      </c>
      <c r="G20" s="12">
        <f t="shared" si="11"/>
        <v>2.151522443154712E-2</v>
      </c>
      <c r="H20" s="12">
        <f t="shared" si="11"/>
        <v>3.9255848085629841E-3</v>
      </c>
      <c r="I20" s="13">
        <f t="shared" si="11"/>
        <v>5.3055337243736156E-4</v>
      </c>
      <c r="J20" s="6">
        <f t="shared" si="0"/>
        <v>65</v>
      </c>
      <c r="K20" s="6">
        <f t="shared" si="1"/>
        <v>26</v>
      </c>
      <c r="L20" s="4">
        <f t="shared" si="2"/>
        <v>0.71496648743633684</v>
      </c>
      <c r="M20" s="4">
        <f t="shared" si="3"/>
        <v>1.1960488457156042</v>
      </c>
      <c r="N20" s="3">
        <f t="shared" si="4"/>
        <v>1.0863434881353278</v>
      </c>
      <c r="O20">
        <v>13</v>
      </c>
      <c r="P20" s="3">
        <f t="shared" si="12"/>
        <v>0.14834342633994591</v>
      </c>
      <c r="Q20" s="3">
        <f t="shared" si="12"/>
        <v>0.30490325595148998</v>
      </c>
      <c r="R20" s="3">
        <f t="shared" si="12"/>
        <v>0.28924357211108109</v>
      </c>
      <c r="S20" s="3">
        <f t="shared" si="12"/>
        <v>0.16768165459410439</v>
      </c>
      <c r="T20" s="3">
        <f t="shared" si="12"/>
        <v>6.627900244530309E-2</v>
      </c>
      <c r="U20" s="3">
        <f t="shared" si="12"/>
        <v>1.8862483475370249E-2</v>
      </c>
      <c r="V20" s="3">
        <f t="shared" si="12"/>
        <v>3.9763812093093357E-3</v>
      </c>
      <c r="W20">
        <f t="shared" si="5"/>
        <v>65</v>
      </c>
      <c r="X20">
        <f t="shared" si="6"/>
        <v>26</v>
      </c>
      <c r="Y20" s="4">
        <f t="shared" si="7"/>
        <v>0.85165657366005409</v>
      </c>
      <c r="Z20" s="4">
        <f t="shared" si="8"/>
        <v>1.7697220783698848</v>
      </c>
      <c r="AA20" s="3">
        <f t="shared" si="9"/>
        <v>3.3600763434546425E-2</v>
      </c>
    </row>
    <row r="21" spans="2:27">
      <c r="B21" s="17">
        <v>14</v>
      </c>
      <c r="C21" s="11">
        <f t="shared" si="10"/>
        <v>0.25880033972594546</v>
      </c>
      <c r="D21" s="12">
        <f t="shared" si="11"/>
        <v>0.36726441972804735</v>
      </c>
      <c r="E21" s="12">
        <f t="shared" si="11"/>
        <v>0.24197928629255361</v>
      </c>
      <c r="F21" s="12">
        <f t="shared" si="11"/>
        <v>9.8112459159553814E-2</v>
      </c>
      <c r="G21" s="12">
        <f t="shared" si="11"/>
        <v>2.7349087056171929E-2</v>
      </c>
      <c r="H21" s="12">
        <f t="shared" si="11"/>
        <v>5.5444542959880733E-3</v>
      </c>
      <c r="I21" s="13">
        <f t="shared" si="11"/>
        <v>8.4301644266485186E-4</v>
      </c>
      <c r="J21" s="6">
        <f t="shared" si="0"/>
        <v>70</v>
      </c>
      <c r="K21" s="6">
        <f t="shared" si="1"/>
        <v>28</v>
      </c>
      <c r="L21" s="4">
        <f t="shared" si="2"/>
        <v>0.74119966027405448</v>
      </c>
      <c r="M21" s="4">
        <f t="shared" si="3"/>
        <v>1.2877370881524333</v>
      </c>
      <c r="N21" s="3">
        <f t="shared" si="4"/>
        <v>1.169908371838045</v>
      </c>
      <c r="O21">
        <v>14</v>
      </c>
      <c r="P21" s="3">
        <f t="shared" si="12"/>
        <v>0.12809132378744897</v>
      </c>
      <c r="Q21" s="3">
        <f t="shared" si="12"/>
        <v>0.28352943573495748</v>
      </c>
      <c r="R21" s="3">
        <f t="shared" si="12"/>
        <v>0.29138145938320648</v>
      </c>
      <c r="S21" s="3">
        <f t="shared" si="12"/>
        <v>0.18427749898555248</v>
      </c>
      <c r="T21" s="3">
        <f t="shared" si="12"/>
        <v>8.0122668869095984E-2</v>
      </c>
      <c r="U21" s="3">
        <f t="shared" si="12"/>
        <v>2.5335869108656737E-2</v>
      </c>
      <c r="V21" s="3">
        <f t="shared" si="12"/>
        <v>6.0086577795454748E-3</v>
      </c>
      <c r="W21">
        <f t="shared" si="5"/>
        <v>70</v>
      </c>
      <c r="X21">
        <f t="shared" si="6"/>
        <v>28</v>
      </c>
      <c r="Y21" s="4">
        <f t="shared" si="7"/>
        <v>0.87190867621255097</v>
      </c>
      <c r="Z21" s="4">
        <f t="shared" si="8"/>
        <v>1.9023468191549684</v>
      </c>
      <c r="AA21" s="3">
        <f t="shared" si="9"/>
        <v>3.0508303791012947E-2</v>
      </c>
    </row>
    <row r="22" spans="2:27">
      <c r="B22" s="17">
        <v>15</v>
      </c>
      <c r="C22" s="11">
        <f t="shared" si="10"/>
        <v>0.23498154739718588</v>
      </c>
      <c r="D22" s="12">
        <f t="shared" si="11"/>
        <v>0.35728188493139368</v>
      </c>
      <c r="E22" s="12">
        <f t="shared" si="11"/>
        <v>0.25350995344059901</v>
      </c>
      <c r="F22" s="12">
        <f t="shared" si="11"/>
        <v>0.11135329988683877</v>
      </c>
      <c r="G22" s="12">
        <f t="shared" si="11"/>
        <v>3.3861822187810621E-2</v>
      </c>
      <c r="H22" s="12">
        <f t="shared" si="11"/>
        <v>7.551252355332428E-3</v>
      </c>
      <c r="I22" s="13">
        <f t="shared" si="11"/>
        <v>1.2757151477494661E-3</v>
      </c>
      <c r="J22" s="6">
        <f t="shared" si="0"/>
        <v>75</v>
      </c>
      <c r="K22" s="6">
        <f t="shared" si="1"/>
        <v>30</v>
      </c>
      <c r="L22" s="4">
        <f t="shared" si="2"/>
        <v>0.76501845260281409</v>
      </c>
      <c r="M22" s="4">
        <f t="shared" si="3"/>
        <v>1.3792195328875092</v>
      </c>
      <c r="N22" s="3">
        <f t="shared" si="4"/>
        <v>1.2534732555407626</v>
      </c>
      <c r="O22">
        <v>15</v>
      </c>
      <c r="P22" s="3">
        <f t="shared" si="12"/>
        <v>0.1106040734964668</v>
      </c>
      <c r="Q22" s="3">
        <f t="shared" si="12"/>
        <v>0.26230875436473244</v>
      </c>
      <c r="R22" s="3">
        <f t="shared" si="12"/>
        <v>0.29030948745905427</v>
      </c>
      <c r="S22" s="3">
        <f t="shared" si="12"/>
        <v>0.19889951792679741</v>
      </c>
      <c r="T22" s="3">
        <f t="shared" si="12"/>
        <v>9.4342067415429609E-2</v>
      </c>
      <c r="U22" s="3">
        <f t="shared" si="12"/>
        <v>3.2815458293342793E-2</v>
      </c>
      <c r="V22" s="3">
        <f t="shared" si="12"/>
        <v>8.6472422827371855E-3</v>
      </c>
      <c r="W22">
        <f t="shared" si="5"/>
        <v>75</v>
      </c>
      <c r="X22">
        <f t="shared" si="6"/>
        <v>30</v>
      </c>
      <c r="Y22" s="4">
        <f t="shared" si="7"/>
        <v>0.88939592650353316</v>
      </c>
      <c r="Z22" s="4">
        <f t="shared" si="8"/>
        <v>2.0329552978880887</v>
      </c>
      <c r="AA22" s="3">
        <f t="shared" si="9"/>
        <v>2.7700459902282554E-2</v>
      </c>
    </row>
    <row r="23" spans="2:27">
      <c r="B23" s="17">
        <f>+B22+1</f>
        <v>16</v>
      </c>
      <c r="C23" s="11">
        <f t="shared" si="10"/>
        <v>0.21335492710576345</v>
      </c>
      <c r="D23" s="12">
        <f t="shared" si="11"/>
        <v>0.34602592466275861</v>
      </c>
      <c r="E23" s="12">
        <f t="shared" si="11"/>
        <v>0.26306064448045974</v>
      </c>
      <c r="F23" s="12">
        <f t="shared" si="11"/>
        <v>0.12443674410771577</v>
      </c>
      <c r="G23" s="12">
        <f t="shared" si="11"/>
        <v>4.0993781197278707E-2</v>
      </c>
      <c r="H23" s="12">
        <f t="shared" si="11"/>
        <v>9.9727561275251113E-3</v>
      </c>
      <c r="I23" s="13">
        <f t="shared" si="11"/>
        <v>1.8532867137571003E-3</v>
      </c>
      <c r="J23" s="6">
        <f t="shared" si="0"/>
        <v>80</v>
      </c>
      <c r="K23" s="6">
        <f t="shared" si="1"/>
        <v>32</v>
      </c>
      <c r="L23" s="4">
        <f t="shared" si="2"/>
        <v>0.78664507289423657</v>
      </c>
      <c r="M23" s="4">
        <f t="shared" si="3"/>
        <v>1.4704160716561083</v>
      </c>
      <c r="N23" s="3">
        <f t="shared" si="4"/>
        <v>1.3370381392434803</v>
      </c>
      <c r="O23">
        <f>+O22+1</f>
        <v>16</v>
      </c>
      <c r="P23" s="3">
        <f t="shared" si="12"/>
        <v>9.5504213027818724E-2</v>
      </c>
      <c r="Q23" s="3">
        <f t="shared" si="12"/>
        <v>0.2415977674983692</v>
      </c>
      <c r="R23" s="3">
        <f t="shared" si="12"/>
        <v>0.28648677868009037</v>
      </c>
      <c r="S23" s="3">
        <f t="shared" si="12"/>
        <v>0.2113789659412012</v>
      </c>
      <c r="T23" s="3">
        <f t="shared" si="12"/>
        <v>0.10861643239828592</v>
      </c>
      <c r="U23" s="3">
        <f t="shared" si="12"/>
        <v>4.1215177973488566E-2</v>
      </c>
      <c r="V23" s="3">
        <f t="shared" si="12"/>
        <v>1.194672916418508E-2</v>
      </c>
      <c r="W23">
        <f t="shared" si="5"/>
        <v>80</v>
      </c>
      <c r="X23">
        <f t="shared" si="6"/>
        <v>32</v>
      </c>
      <c r="Y23" s="4">
        <f t="shared" si="7"/>
        <v>0.90449578697218125</v>
      </c>
      <c r="Z23" s="4">
        <f t="shared" si="8"/>
        <v>2.1609302171278504</v>
      </c>
      <c r="AA23" s="3">
        <f t="shared" si="9"/>
        <v>2.5151037044019376E-2</v>
      </c>
    </row>
    <row r="24" spans="2:27">
      <c r="B24" s="17">
        <f t="shared" ref="B24:B27" si="13">+B23+1</f>
        <v>17</v>
      </c>
      <c r="C24" s="11">
        <f t="shared" si="10"/>
        <v>0.193718721425233</v>
      </c>
      <c r="D24" s="12">
        <f t="shared" si="11"/>
        <v>0.33381549656901749</v>
      </c>
      <c r="E24" s="12">
        <f t="shared" si="11"/>
        <v>0.27069638708130844</v>
      </c>
      <c r="F24" s="12">
        <f t="shared" si="11"/>
        <v>0.13719504998272936</v>
      </c>
      <c r="G24" s="12">
        <f t="shared" si="11"/>
        <v>4.8673487518239279E-2</v>
      </c>
      <c r="H24" s="12">
        <f t="shared" si="11"/>
        <v>1.2827788523325445E-2</v>
      </c>
      <c r="I24" s="13">
        <f t="shared" si="11"/>
        <v>2.6005653146702608E-3</v>
      </c>
      <c r="J24" s="6">
        <f t="shared" si="0"/>
        <v>85</v>
      </c>
      <c r="K24" s="6">
        <f t="shared" si="1"/>
        <v>34</v>
      </c>
      <c r="L24" s="4">
        <f t="shared" si="2"/>
        <v>0.80628127857476706</v>
      </c>
      <c r="M24" s="4">
        <f t="shared" si="3"/>
        <v>1.5612297052574284</v>
      </c>
      <c r="N24" s="3">
        <f t="shared" si="4"/>
        <v>1.4206030229461977</v>
      </c>
      <c r="O24">
        <f t="shared" ref="O24:O27" si="14">+O23+1</f>
        <v>17</v>
      </c>
      <c r="P24" s="3">
        <f t="shared" si="12"/>
        <v>8.2465811770977379E-2</v>
      </c>
      <c r="Q24" s="3">
        <f t="shared" si="12"/>
        <v>0.22165282136630274</v>
      </c>
      <c r="R24" s="3">
        <f t="shared" si="12"/>
        <v>0.28035845280571625</v>
      </c>
      <c r="S24" s="3">
        <f t="shared" si="12"/>
        <v>0.22163281515859742</v>
      </c>
      <c r="T24" s="3">
        <f t="shared" si="12"/>
        <v>0.12264575219501436</v>
      </c>
      <c r="U24" s="3">
        <f t="shared" si="12"/>
        <v>5.0416914447134822E-2</v>
      </c>
      <c r="V24" s="3">
        <f t="shared" si="12"/>
        <v>1.5942508697281289E-2</v>
      </c>
      <c r="W24">
        <f t="shared" si="5"/>
        <v>85</v>
      </c>
      <c r="X24">
        <f t="shared" si="6"/>
        <v>34</v>
      </c>
      <c r="Y24" s="4">
        <f t="shared" si="7"/>
        <v>0.91753418822902266</v>
      </c>
      <c r="Z24" s="4">
        <f t="shared" si="8"/>
        <v>2.2855908056529466</v>
      </c>
      <c r="AA24" s="3">
        <f t="shared" si="9"/>
        <v>2.2836251333773348E-2</v>
      </c>
    </row>
    <row r="25" spans="2:27">
      <c r="B25" s="17">
        <f t="shared" si="13"/>
        <v>18</v>
      </c>
      <c r="C25" s="11">
        <f t="shared" si="10"/>
        <v>0.17588974175423808</v>
      </c>
      <c r="D25" s="12">
        <f t="shared" si="11"/>
        <v>0.32092163407790802</v>
      </c>
      <c r="E25" s="12">
        <f t="shared" si="11"/>
        <v>0.27650557945893828</v>
      </c>
      <c r="F25" s="12">
        <f t="shared" si="11"/>
        <v>0.14948189870684636</v>
      </c>
      <c r="G25" s="12">
        <f t="shared" si="11"/>
        <v>5.6820604771608274E-2</v>
      </c>
      <c r="H25" s="12">
        <f t="shared" si="11"/>
        <v>1.6126861705158223E-2</v>
      </c>
      <c r="I25" s="13">
        <f t="shared" si="11"/>
        <v>3.5418318754668436E-3</v>
      </c>
      <c r="J25" s="6">
        <f t="shared" si="0"/>
        <v>90</v>
      </c>
      <c r="K25" s="6">
        <f t="shared" si="1"/>
        <v>36</v>
      </c>
      <c r="L25" s="4">
        <f t="shared" si="2"/>
        <v>0.8241102582457619</v>
      </c>
      <c r="M25" s="4">
        <f t="shared" si="3"/>
        <v>1.651546207981349</v>
      </c>
      <c r="N25" s="3">
        <f t="shared" si="4"/>
        <v>1.5041679066489153</v>
      </c>
      <c r="O25">
        <f t="shared" si="14"/>
        <v>18</v>
      </c>
      <c r="P25" s="3">
        <f t="shared" si="12"/>
        <v>7.1207435729200463E-2</v>
      </c>
      <c r="Q25" s="3">
        <f t="shared" si="12"/>
        <v>0.2026507687519844</v>
      </c>
      <c r="R25" s="3">
        <f t="shared" si="12"/>
        <v>0.27234385790485716</v>
      </c>
      <c r="S25" s="3">
        <f t="shared" si="12"/>
        <v>0.22965014134172576</v>
      </c>
      <c r="T25" s="3">
        <f t="shared" si="12"/>
        <v>0.1361596381822166</v>
      </c>
      <c r="U25" s="3">
        <f t="shared" si="12"/>
        <v>6.0277720991845342E-2</v>
      </c>
      <c r="V25" s="3">
        <f t="shared" si="12"/>
        <v>2.0649014525739553E-2</v>
      </c>
      <c r="W25">
        <f t="shared" si="5"/>
        <v>90</v>
      </c>
      <c r="X25">
        <f t="shared" si="6"/>
        <v>36</v>
      </c>
      <c r="Y25" s="4">
        <f t="shared" si="7"/>
        <v>0.92879256427079948</v>
      </c>
      <c r="Z25" s="4">
        <f t="shared" si="8"/>
        <v>2.4062101534294067</v>
      </c>
      <c r="AA25" s="3">
        <f t="shared" si="9"/>
        <v>2.0734507848187124E-2</v>
      </c>
    </row>
    <row r="26" spans="2:27">
      <c r="B26" s="17">
        <f t="shared" si="13"/>
        <v>19</v>
      </c>
      <c r="C26" s="11">
        <f t="shared" si="10"/>
        <v>0.15970165932729935</v>
      </c>
      <c r="D26" s="12">
        <f t="shared" ref="D26:I27" si="15">BINOMDIST(D$7,$B26,$C$4,FALSE)</f>
        <v>0.30757356611183573</v>
      </c>
      <c r="E26" s="12">
        <f t="shared" si="15"/>
        <v>0.28059342873360449</v>
      </c>
      <c r="F26" s="12">
        <f t="shared" si="15"/>
        <v>0.16117257374951671</v>
      </c>
      <c r="G26" s="12">
        <f t="shared" si="15"/>
        <v>6.5348723859453201E-2</v>
      </c>
      <c r="H26" s="12">
        <f t="shared" si="15"/>
        <v>1.9872126553751854E-2</v>
      </c>
      <c r="I26" s="13">
        <f t="shared" si="15"/>
        <v>4.7001001075800287E-3</v>
      </c>
      <c r="J26" s="6">
        <f t="shared" si="0"/>
        <v>95</v>
      </c>
      <c r="K26" s="6">
        <f t="shared" si="1"/>
        <v>38</v>
      </c>
      <c r="L26" s="4">
        <f t="shared" si="2"/>
        <v>0.84029834067270071</v>
      </c>
      <c r="M26" s="4">
        <f t="shared" si="3"/>
        <v>1.7412342736796473</v>
      </c>
      <c r="N26" s="3">
        <f t="shared" si="4"/>
        <v>1.5877327903516327</v>
      </c>
      <c r="O26">
        <f t="shared" si="14"/>
        <v>19</v>
      </c>
      <c r="P26" s="3">
        <f t="shared" si="12"/>
        <v>6.1486072764431382E-2</v>
      </c>
      <c r="Q26" s="3">
        <f t="shared" si="12"/>
        <v>0.18470589633061302</v>
      </c>
      <c r="R26" s="3">
        <f t="shared" si="12"/>
        <v>0.26282923616833453</v>
      </c>
      <c r="S26" s="3">
        <f t="shared" si="12"/>
        <v>0.23547876177686633</v>
      </c>
      <c r="T26" s="3">
        <f t="shared" si="12"/>
        <v>0.1489231242657322</v>
      </c>
      <c r="U26" s="3">
        <f t="shared" si="12"/>
        <v>7.063725229522648E-2</v>
      </c>
      <c r="V26" s="3">
        <f t="shared" si="12"/>
        <v>2.6059194451981817E-2</v>
      </c>
      <c r="W26">
        <f t="shared" si="5"/>
        <v>95</v>
      </c>
      <c r="X26">
        <f t="shared" si="6"/>
        <v>38</v>
      </c>
      <c r="Y26" s="4">
        <f t="shared" si="7"/>
        <v>0.93851392723556859</v>
      </c>
      <c r="Z26" s="4">
        <f t="shared" si="8"/>
        <v>2.522034579248833</v>
      </c>
      <c r="AA26" s="3">
        <f t="shared" si="9"/>
        <v>1.8826199161274326E-2</v>
      </c>
    </row>
    <row r="27" spans="2:27" ht="13.8" thickBot="1">
      <c r="B27" s="18">
        <f t="shared" si="13"/>
        <v>20</v>
      </c>
      <c r="C27" s="14">
        <f t="shared" si="10"/>
        <v>0.1450034535131054</v>
      </c>
      <c r="D27" s="15">
        <f t="shared" si="15"/>
        <v>0.29396411628387842</v>
      </c>
      <c r="E27" s="15">
        <f t="shared" si="15"/>
        <v>0.28307655642151247</v>
      </c>
      <c r="F27" s="15">
        <f t="shared" si="15"/>
        <v>0.17216351969495489</v>
      </c>
      <c r="G27" s="15">
        <f t="shared" si="15"/>
        <v>7.4167910044025426E-2</v>
      </c>
      <c r="H27" s="15">
        <f t="shared" si="15"/>
        <v>2.4057583296931445E-2</v>
      </c>
      <c r="I27" s="16">
        <f t="shared" si="15"/>
        <v>6.0964636035108835E-3</v>
      </c>
      <c r="J27" s="7">
        <f t="shared" si="0"/>
        <v>100</v>
      </c>
      <c r="K27" s="7">
        <f t="shared" si="1"/>
        <v>40</v>
      </c>
      <c r="L27" s="4">
        <f t="shared" si="2"/>
        <v>0.8549965464868946</v>
      </c>
      <c r="M27" s="4">
        <f t="shared" si="3"/>
        <v>1.8301461264935921</v>
      </c>
      <c r="N27" s="3">
        <f t="shared" si="4"/>
        <v>1.6712976740543501</v>
      </c>
      <c r="O27">
        <f t="shared" si="14"/>
        <v>20</v>
      </c>
      <c r="P27" s="3">
        <f t="shared" si="12"/>
        <v>5.3091887178330743E-2</v>
      </c>
      <c r="Q27" s="3">
        <f t="shared" si="12"/>
        <v>0.16788371172201264</v>
      </c>
      <c r="R27" s="3">
        <f t="shared" si="12"/>
        <v>0.25216370194701077</v>
      </c>
      <c r="S27" s="3">
        <f t="shared" si="12"/>
        <v>0.23921269610683196</v>
      </c>
      <c r="T27" s="3">
        <f t="shared" si="12"/>
        <v>0.16073985043029573</v>
      </c>
      <c r="U27" s="3">
        <f t="shared" si="12"/>
        <v>8.1324975685982473E-2</v>
      </c>
      <c r="V27" s="3">
        <f t="shared" si="12"/>
        <v>3.2145068435798688E-2</v>
      </c>
      <c r="W27">
        <f t="shared" si="5"/>
        <v>100</v>
      </c>
      <c r="X27">
        <f t="shared" si="6"/>
        <v>40</v>
      </c>
      <c r="Y27" s="4">
        <f t="shared" si="7"/>
        <v>0.9469081128216692</v>
      </c>
      <c r="Z27" s="4">
        <f t="shared" si="8"/>
        <v>2.6323038947024173</v>
      </c>
      <c r="AA27" s="3">
        <f t="shared" si="9"/>
        <v>1.7093522424307481E-2</v>
      </c>
    </row>
    <row r="29" spans="2:27">
      <c r="B29" t="s">
        <v>16</v>
      </c>
      <c r="C29" t="s">
        <v>11</v>
      </c>
      <c r="D29" t="s">
        <v>11</v>
      </c>
      <c r="E29" t="s">
        <v>13</v>
      </c>
      <c r="F29" t="s">
        <v>13</v>
      </c>
    </row>
    <row r="30" spans="2:27">
      <c r="B30" t="s">
        <v>5</v>
      </c>
      <c r="C30" t="s">
        <v>12</v>
      </c>
      <c r="D30" t="s">
        <v>12</v>
      </c>
      <c r="E30" t="s">
        <v>6</v>
      </c>
      <c r="F30" t="s">
        <v>6</v>
      </c>
    </row>
    <row r="31" spans="2:27">
      <c r="B31">
        <v>1</v>
      </c>
      <c r="C31" s="3">
        <v>9.203539823008855E-2</v>
      </c>
      <c r="D31" s="3">
        <v>0.13652173913043475</v>
      </c>
      <c r="E31" s="3">
        <v>9.203539823008848E-2</v>
      </c>
      <c r="F31" s="3">
        <v>0.13652173913043478</v>
      </c>
    </row>
    <row r="32" spans="2:27">
      <c r="B32">
        <v>2</v>
      </c>
      <c r="C32" s="3">
        <v>0.17560028193280608</v>
      </c>
      <c r="D32" s="3">
        <v>0.25440529300567105</v>
      </c>
      <c r="E32" s="3">
        <v>0.18407079646017696</v>
      </c>
      <c r="F32" s="3">
        <v>0.27304347826086955</v>
      </c>
    </row>
    <row r="33" spans="2:6">
      <c r="B33">
        <v>3</v>
      </c>
      <c r="C33" s="3">
        <v>0.25147423828589299</v>
      </c>
      <c r="D33" s="3">
        <v>0.35619517909098375</v>
      </c>
      <c r="E33" s="3">
        <v>0.27610619469026537</v>
      </c>
      <c r="F33" s="3">
        <v>0.4095652173913043</v>
      </c>
    </row>
    <row r="34" spans="2:6">
      <c r="B34">
        <v>4</v>
      </c>
      <c r="C34" s="3">
        <v>0.32036510485073122</v>
      </c>
      <c r="D34" s="3">
        <v>0.44408853290204076</v>
      </c>
      <c r="E34" s="3">
        <v>0.36814159292035387</v>
      </c>
      <c r="F34" s="3">
        <v>0.546086956521739</v>
      </c>
    </row>
    <row r="35" spans="2:6">
      <c r="B35">
        <v>5</v>
      </c>
      <c r="C35" s="3">
        <v>0.38291557307685864</v>
      </c>
      <c r="D35" s="3">
        <v>0.51998253319280563</v>
      </c>
      <c r="E35" s="3">
        <v>0.46017699115044225</v>
      </c>
      <c r="F35" s="3">
        <v>0.68260869565217397</v>
      </c>
    </row>
    <row r="36" spans="2:6">
      <c r="B36">
        <v>6</v>
      </c>
      <c r="C36" s="3">
        <v>0.43970918405031589</v>
      </c>
      <c r="D36" s="3">
        <v>0.58551535257430953</v>
      </c>
      <c r="E36" s="3">
        <v>0.55221238938053063</v>
      </c>
      <c r="F36" s="3">
        <v>0.81913043478260872</v>
      </c>
    </row>
    <row r="37" spans="2:6">
      <c r="B37">
        <v>7</v>
      </c>
      <c r="C37" s="3">
        <v>0.49127577242090636</v>
      </c>
      <c r="D37" s="3">
        <v>0.64210151748372979</v>
      </c>
      <c r="E37" s="3">
        <v>0.64424739606505277</v>
      </c>
      <c r="F37" s="3">
        <v>0.9556459864769784</v>
      </c>
    </row>
    <row r="38" spans="2:6">
      <c r="B38">
        <v>8</v>
      </c>
      <c r="C38" s="3">
        <v>0.53809640929544245</v>
      </c>
      <c r="D38" s="3">
        <v>0.69096244074899449</v>
      </c>
      <c r="E38" s="3">
        <v>0.7362803005805334</v>
      </c>
      <c r="F38" s="3">
        <v>1.092130205917464</v>
      </c>
    </row>
    <row r="39" spans="2:6">
      <c r="B39">
        <v>9</v>
      </c>
      <c r="C39" s="3">
        <v>0.58060789020984416</v>
      </c>
      <c r="D39" s="3">
        <v>0.73315278579456655</v>
      </c>
      <c r="E39" s="3">
        <v>0.82830662282162604</v>
      </c>
      <c r="F39" s="3">
        <v>1.2285219220284835</v>
      </c>
    </row>
    <row r="40" spans="2:6">
      <c r="B40">
        <v>10</v>
      </c>
      <c r="C40" s="3">
        <v>0.61920681004893829</v>
      </c>
      <c r="D40" s="3">
        <v>0.76958323156000397</v>
      </c>
      <c r="E40" s="3">
        <v>0.92031724546855942</v>
      </c>
      <c r="F40" s="3">
        <v>1.3647056777159945</v>
      </c>
    </row>
    <row r="41" spans="2:6">
      <c r="B41">
        <v>11</v>
      </c>
      <c r="C41" s="3">
        <v>0.65425326292939001</v>
      </c>
      <c r="D41" s="3">
        <v>0.8010401295122469</v>
      </c>
      <c r="E41" s="3">
        <v>1.0122962806254758</v>
      </c>
      <c r="F41" s="3">
        <v>1.500495191488791</v>
      </c>
    </row>
    <row r="42" spans="2:6">
      <c r="B42">
        <v>12</v>
      </c>
      <c r="C42" s="3">
        <v>0.68607420156243726</v>
      </c>
      <c r="D42" s="3">
        <v>0.82820247704840111</v>
      </c>
      <c r="E42" s="3">
        <v>1.1042188368257104</v>
      </c>
      <c r="F42" s="3">
        <v>1.6356207718297107</v>
      </c>
    </row>
    <row r="43" spans="2:6">
      <c r="B43">
        <v>13</v>
      </c>
      <c r="C43" s="3">
        <v>0.71496648743633684</v>
      </c>
      <c r="D43" s="3">
        <v>0.85165657366005409</v>
      </c>
      <c r="E43" s="3">
        <v>1.1960488457156042</v>
      </c>
      <c r="F43" s="3">
        <v>1.7697220783698848</v>
      </c>
    </row>
    <row r="44" spans="2:6">
      <c r="B44">
        <v>14</v>
      </c>
      <c r="C44" s="3">
        <v>0.74119966027405448</v>
      </c>
      <c r="D44" s="3">
        <v>0.87190867621255097</v>
      </c>
      <c r="E44" s="3">
        <v>1.2877370881524333</v>
      </c>
      <c r="F44" s="3">
        <v>1.9023468191549684</v>
      </c>
    </row>
    <row r="45" spans="2:6">
      <c r="B45">
        <v>15</v>
      </c>
      <c r="C45" s="3">
        <v>0.76501845260281409</v>
      </c>
      <c r="D45" s="3">
        <v>0.88939592650353316</v>
      </c>
      <c r="E45" s="3">
        <v>1.3792195328875092</v>
      </c>
      <c r="F45" s="3">
        <v>2.0329552978880887</v>
      </c>
    </row>
    <row r="46" spans="2:6">
      <c r="B46">
        <f>+B45+1</f>
        <v>16</v>
      </c>
      <c r="C46" s="3">
        <v>0.78664507289423657</v>
      </c>
      <c r="D46" s="3">
        <v>0.90449578697218125</v>
      </c>
      <c r="E46" s="3">
        <v>1.4704160716561083</v>
      </c>
      <c r="F46" s="3">
        <v>2.1609302171278504</v>
      </c>
    </row>
    <row r="47" spans="2:6">
      <c r="B47">
        <f t="shared" ref="B47:B50" si="16">+B46+1</f>
        <v>17</v>
      </c>
      <c r="C47" s="3">
        <v>0.80628127857476706</v>
      </c>
      <c r="D47" s="3">
        <v>0.91753418822902266</v>
      </c>
      <c r="E47" s="3">
        <v>1.5612297052574284</v>
      </c>
      <c r="F47" s="3">
        <v>2.2855908056529466</v>
      </c>
    </row>
    <row r="48" spans="2:6">
      <c r="B48">
        <f t="shared" si="16"/>
        <v>18</v>
      </c>
      <c r="C48" s="3">
        <v>0.8241102582457619</v>
      </c>
      <c r="D48" s="3">
        <v>0.92879256427079948</v>
      </c>
      <c r="E48" s="3">
        <v>1.651546207981349</v>
      </c>
      <c r="F48" s="3">
        <v>2.4062101534294067</v>
      </c>
    </row>
    <row r="49" spans="2:6">
      <c r="B49">
        <f t="shared" si="16"/>
        <v>19</v>
      </c>
      <c r="C49" s="3">
        <v>0.84029834067270071</v>
      </c>
      <c r="D49" s="3">
        <v>0.93851392723556859</v>
      </c>
      <c r="E49" s="3">
        <v>1.7412342736796473</v>
      </c>
      <c r="F49" s="3">
        <v>2.522034579248833</v>
      </c>
    </row>
    <row r="50" spans="2:6">
      <c r="B50">
        <f t="shared" si="16"/>
        <v>20</v>
      </c>
      <c r="C50" s="3">
        <v>0.8549965464868946</v>
      </c>
      <c r="D50" s="3">
        <v>0.9469081128216692</v>
      </c>
      <c r="E50" s="3">
        <v>1.8301461264935921</v>
      </c>
      <c r="F50" s="3">
        <v>2.6323038947024173</v>
      </c>
    </row>
    <row r="51" spans="2:6">
      <c r="C51" s="3"/>
      <c r="D51" s="3"/>
      <c r="E51" s="3"/>
      <c r="F51" s="3"/>
    </row>
    <row r="52" spans="2:6">
      <c r="C52" s="3"/>
      <c r="D52" s="3"/>
      <c r="E52" s="3"/>
      <c r="F52" s="3"/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</dc:creator>
  <cp:lastModifiedBy>tokyo</cp:lastModifiedBy>
  <dcterms:created xsi:type="dcterms:W3CDTF">2010-07-23T22:14:08Z</dcterms:created>
  <dcterms:modified xsi:type="dcterms:W3CDTF">2010-07-24T01:13:41Z</dcterms:modified>
</cp:coreProperties>
</file>